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esktop\Sosyal medya-Web planlama\NEVSAL ALHAS RAKAM DOSYASI\İhracat Rakamları ENG\"/>
    </mc:Choice>
  </mc:AlternateContent>
  <xr:revisionPtr revIDLastSave="0" documentId="13_ncr:1_{DF2E8319-C1D1-45DB-8EFF-9C2E594B4BBE}" xr6:coauthVersionLast="36" xr6:coauthVersionMax="36" xr10:uidLastSave="{00000000-0000-0000-0000-000000000000}"/>
  <bookViews>
    <workbookView xWindow="0" yWindow="0" windowWidth="19200" windowHeight="6940" tabRatio="900" xr2:uid="{00000000-000D-0000-FFFF-FFFF00000000}"/>
  </bookViews>
  <sheets>
    <sheet name="SEKTOR_USD" sheetId="1" r:id="rId1"/>
  </sheets>
  <calcPr calcId="191029"/>
</workbook>
</file>

<file path=xl/calcChain.xml><?xml version="1.0" encoding="utf-8"?>
<calcChain xmlns="http://schemas.openxmlformats.org/spreadsheetml/2006/main">
  <c r="M48" i="1" l="1"/>
  <c r="L48" i="1"/>
  <c r="I48" i="1"/>
  <c r="H48" i="1"/>
  <c r="E48" i="1"/>
  <c r="D48" i="1"/>
  <c r="L47" i="1"/>
  <c r="K47" i="1"/>
  <c r="M47" i="1" s="1"/>
  <c r="J47" i="1"/>
  <c r="G47" i="1"/>
  <c r="I47" i="1" s="1"/>
  <c r="F47" i="1"/>
  <c r="D47" i="1"/>
  <c r="C47" i="1"/>
  <c r="E47" i="1" s="1"/>
  <c r="B47" i="1"/>
  <c r="M46" i="1"/>
  <c r="L46" i="1"/>
  <c r="I46" i="1"/>
  <c r="H46" i="1"/>
  <c r="E46" i="1"/>
  <c r="D46" i="1"/>
  <c r="M43" i="1"/>
  <c r="L43" i="1"/>
  <c r="I43" i="1"/>
  <c r="H43" i="1"/>
  <c r="E43" i="1"/>
  <c r="D43" i="1"/>
  <c r="L42" i="1"/>
  <c r="K42" i="1"/>
  <c r="M42" i="1" s="1"/>
  <c r="J42" i="1"/>
  <c r="G42" i="1"/>
  <c r="I42" i="1" s="1"/>
  <c r="F42" i="1"/>
  <c r="D42" i="1"/>
  <c r="C42" i="1"/>
  <c r="E42" i="1" s="1"/>
  <c r="B42" i="1"/>
  <c r="M41" i="1"/>
  <c r="L41" i="1"/>
  <c r="I41" i="1"/>
  <c r="H41" i="1"/>
  <c r="E41" i="1"/>
  <c r="D41" i="1"/>
  <c r="M40" i="1"/>
  <c r="L40" i="1"/>
  <c r="I40" i="1"/>
  <c r="H40" i="1"/>
  <c r="E40" i="1"/>
  <c r="D40" i="1"/>
  <c r="M39" i="1"/>
  <c r="L39" i="1"/>
  <c r="I39" i="1"/>
  <c r="H39" i="1"/>
  <c r="E39" i="1"/>
  <c r="D39" i="1"/>
  <c r="M38" i="1"/>
  <c r="L38" i="1"/>
  <c r="I38" i="1"/>
  <c r="H38" i="1"/>
  <c r="E38" i="1"/>
  <c r="D38" i="1"/>
  <c r="M37" i="1"/>
  <c r="L37" i="1"/>
  <c r="I37" i="1"/>
  <c r="H37" i="1"/>
  <c r="E37" i="1"/>
  <c r="D37" i="1"/>
  <c r="M36" i="1"/>
  <c r="L36" i="1"/>
  <c r="I36" i="1"/>
  <c r="H36" i="1"/>
  <c r="E36" i="1"/>
  <c r="D36" i="1"/>
  <c r="M35" i="1"/>
  <c r="L35" i="1"/>
  <c r="I35" i="1"/>
  <c r="H35" i="1"/>
  <c r="E35" i="1"/>
  <c r="D35" i="1"/>
  <c r="M34" i="1"/>
  <c r="L34" i="1"/>
  <c r="I34" i="1"/>
  <c r="H34" i="1"/>
  <c r="E34" i="1"/>
  <c r="D34" i="1"/>
  <c r="M33" i="1"/>
  <c r="L33" i="1"/>
  <c r="I33" i="1"/>
  <c r="H33" i="1"/>
  <c r="E33" i="1"/>
  <c r="D33" i="1"/>
  <c r="M32" i="1"/>
  <c r="L32" i="1"/>
  <c r="I32" i="1"/>
  <c r="H32" i="1"/>
  <c r="E32" i="1"/>
  <c r="D32" i="1"/>
  <c r="M31" i="1"/>
  <c r="L31" i="1"/>
  <c r="I31" i="1"/>
  <c r="H31" i="1"/>
  <c r="E31" i="1"/>
  <c r="D31" i="1"/>
  <c r="M30" i="1"/>
  <c r="L30" i="1"/>
  <c r="I30" i="1"/>
  <c r="H30" i="1"/>
  <c r="E30" i="1"/>
  <c r="D30" i="1"/>
  <c r="K29" i="1"/>
  <c r="M29" i="1" s="1"/>
  <c r="J29" i="1"/>
  <c r="H29" i="1"/>
  <c r="G29" i="1"/>
  <c r="I29" i="1" s="1"/>
  <c r="F29" i="1"/>
  <c r="C29" i="1"/>
  <c r="E29" i="1" s="1"/>
  <c r="B29" i="1"/>
  <c r="M28" i="1"/>
  <c r="L28" i="1"/>
  <c r="I28" i="1"/>
  <c r="H28" i="1"/>
  <c r="E28" i="1"/>
  <c r="D28" i="1"/>
  <c r="M27" i="1"/>
  <c r="K27" i="1"/>
  <c r="J27" i="1"/>
  <c r="L27" i="1" s="1"/>
  <c r="I27" i="1"/>
  <c r="H27" i="1"/>
  <c r="G27" i="1"/>
  <c r="F27" i="1"/>
  <c r="E27" i="1"/>
  <c r="C27" i="1"/>
  <c r="B27" i="1"/>
  <c r="D27" i="1" s="1"/>
  <c r="M26" i="1"/>
  <c r="L26" i="1"/>
  <c r="I26" i="1"/>
  <c r="H26" i="1"/>
  <c r="E26" i="1"/>
  <c r="D26" i="1"/>
  <c r="M25" i="1"/>
  <c r="L25" i="1"/>
  <c r="I25" i="1"/>
  <c r="H25" i="1"/>
  <c r="E25" i="1"/>
  <c r="D25" i="1"/>
  <c r="M24" i="1"/>
  <c r="L24" i="1"/>
  <c r="I24" i="1"/>
  <c r="H24" i="1"/>
  <c r="E24" i="1"/>
  <c r="D24" i="1"/>
  <c r="K23" i="1"/>
  <c r="M23" i="1" s="1"/>
  <c r="J23" i="1"/>
  <c r="J22" i="1" s="1"/>
  <c r="L22" i="1" s="1"/>
  <c r="H23" i="1"/>
  <c r="G23" i="1"/>
  <c r="I23" i="1" s="1"/>
  <c r="F23" i="1"/>
  <c r="C23" i="1"/>
  <c r="E23" i="1" s="1"/>
  <c r="B23" i="1"/>
  <c r="B22" i="1" s="1"/>
  <c r="D22" i="1" s="1"/>
  <c r="K22" i="1"/>
  <c r="M22" i="1" s="1"/>
  <c r="G22" i="1"/>
  <c r="I22" i="1" s="1"/>
  <c r="F22" i="1"/>
  <c r="C22" i="1"/>
  <c r="E22" i="1" s="1"/>
  <c r="M21" i="1"/>
  <c r="L21" i="1"/>
  <c r="I21" i="1"/>
  <c r="H21" i="1"/>
  <c r="E21" i="1"/>
  <c r="D21" i="1"/>
  <c r="M20" i="1"/>
  <c r="L20" i="1"/>
  <c r="K20" i="1"/>
  <c r="J20" i="1"/>
  <c r="I20" i="1"/>
  <c r="G20" i="1"/>
  <c r="F20" i="1"/>
  <c r="H20" i="1" s="1"/>
  <c r="E20" i="1"/>
  <c r="D20" i="1"/>
  <c r="C20" i="1"/>
  <c r="B20" i="1"/>
  <c r="M19" i="1"/>
  <c r="L19" i="1"/>
  <c r="I19" i="1"/>
  <c r="H19" i="1"/>
  <c r="E19" i="1"/>
  <c r="D19" i="1"/>
  <c r="K18" i="1"/>
  <c r="M18" i="1" s="1"/>
  <c r="J18" i="1"/>
  <c r="H18" i="1"/>
  <c r="G18" i="1"/>
  <c r="I18" i="1" s="1"/>
  <c r="F18" i="1"/>
  <c r="C18" i="1"/>
  <c r="E18" i="1" s="1"/>
  <c r="B18" i="1"/>
  <c r="M17" i="1"/>
  <c r="L17" i="1"/>
  <c r="I17" i="1"/>
  <c r="H17" i="1"/>
  <c r="E17" i="1"/>
  <c r="D17" i="1"/>
  <c r="M16" i="1"/>
  <c r="L16" i="1"/>
  <c r="I16" i="1"/>
  <c r="H16" i="1"/>
  <c r="E16" i="1"/>
  <c r="D16" i="1"/>
  <c r="M15" i="1"/>
  <c r="L15" i="1"/>
  <c r="I15" i="1"/>
  <c r="H15" i="1"/>
  <c r="E15" i="1"/>
  <c r="D15" i="1"/>
  <c r="M14" i="1"/>
  <c r="L14" i="1"/>
  <c r="I14" i="1"/>
  <c r="H14" i="1"/>
  <c r="E14" i="1"/>
  <c r="D14" i="1"/>
  <c r="M13" i="1"/>
  <c r="L13" i="1"/>
  <c r="I13" i="1"/>
  <c r="H13" i="1"/>
  <c r="E13" i="1"/>
  <c r="D13" i="1"/>
  <c r="M12" i="1"/>
  <c r="L12" i="1"/>
  <c r="I12" i="1"/>
  <c r="H12" i="1"/>
  <c r="E12" i="1"/>
  <c r="D12" i="1"/>
  <c r="M11" i="1"/>
  <c r="L11" i="1"/>
  <c r="I11" i="1"/>
  <c r="H11" i="1"/>
  <c r="E11" i="1"/>
  <c r="D11" i="1"/>
  <c r="M10" i="1"/>
  <c r="L10" i="1"/>
  <c r="I10" i="1"/>
  <c r="H10" i="1"/>
  <c r="E10" i="1"/>
  <c r="D10" i="1"/>
  <c r="K9" i="1"/>
  <c r="L9" i="1" s="1"/>
  <c r="J9" i="1"/>
  <c r="G9" i="1"/>
  <c r="I9" i="1" s="1"/>
  <c r="F9" i="1"/>
  <c r="F8" i="1" s="1"/>
  <c r="F44" i="1" s="1"/>
  <c r="F45" i="1" s="1"/>
  <c r="C9" i="1"/>
  <c r="D9" i="1" s="1"/>
  <c r="B9" i="1"/>
  <c r="J8" i="1"/>
  <c r="J44" i="1" s="1"/>
  <c r="J45" i="1" s="1"/>
  <c r="G8" i="1"/>
  <c r="G44" i="1" s="1"/>
  <c r="B8" i="1"/>
  <c r="B44" i="1" s="1"/>
  <c r="B45" i="1" s="1"/>
  <c r="I44" i="1" l="1"/>
  <c r="H44" i="1"/>
  <c r="G45" i="1"/>
  <c r="I8" i="1"/>
  <c r="E9" i="1"/>
  <c r="M9" i="1"/>
  <c r="C8" i="1"/>
  <c r="K8" i="1"/>
  <c r="H8" i="1"/>
  <c r="H9" i="1"/>
  <c r="D18" i="1"/>
  <c r="L18" i="1"/>
  <c r="H22" i="1"/>
  <c r="D23" i="1"/>
  <c r="L23" i="1"/>
  <c r="D29" i="1"/>
  <c r="L29" i="1"/>
  <c r="H42" i="1"/>
  <c r="H47" i="1"/>
  <c r="M8" i="1" l="1"/>
  <c r="L8" i="1"/>
  <c r="K44" i="1"/>
  <c r="E8" i="1"/>
  <c r="D8" i="1"/>
  <c r="C44" i="1"/>
  <c r="H45" i="1"/>
  <c r="I45" i="1"/>
  <c r="K45" i="1" l="1"/>
  <c r="M44" i="1"/>
  <c r="L44" i="1"/>
  <c r="C45" i="1"/>
  <c r="D44" i="1"/>
  <c r="E44" i="1"/>
  <c r="E45" i="1" l="1"/>
  <c r="D45" i="1"/>
  <c r="M45" i="1"/>
  <c r="L45" i="1"/>
</calcChain>
</file>

<file path=xl/sharedStrings.xml><?xml version="1.0" encoding="utf-8"?>
<sst xmlns="http://schemas.openxmlformats.org/spreadsheetml/2006/main" count="55" uniqueCount="54">
  <si>
    <t>2017 - 2018</t>
  </si>
  <si>
    <t xml:space="preserve">Hazelnut and Products </t>
  </si>
  <si>
    <t xml:space="preserve">Olive and Olive Oil Products </t>
  </si>
  <si>
    <t>Fruit and Vegatables</t>
  </si>
  <si>
    <t>Dried Fruit</t>
  </si>
  <si>
    <t>Fresh Fruit and Vegatables</t>
  </si>
  <si>
    <t>Cereals, Pulses, Oil Seeds and Products</t>
  </si>
  <si>
    <t>Tobacco</t>
  </si>
  <si>
    <t>Ornamental Plants and Products</t>
  </si>
  <si>
    <t>Aqua and Animal Products</t>
  </si>
  <si>
    <t>Furniture, Paper and Forestry Products</t>
  </si>
  <si>
    <t>Textile and Raw Materials</t>
  </si>
  <si>
    <t>Leather and Leather products</t>
  </si>
  <si>
    <t>Carpet</t>
  </si>
  <si>
    <t>Chemicals and chemical products</t>
  </si>
  <si>
    <t>Apparel</t>
  </si>
  <si>
    <t xml:space="preserve">Automotive </t>
  </si>
  <si>
    <t>Ship and Yatch</t>
  </si>
  <si>
    <t>Electric Electronic and Service</t>
  </si>
  <si>
    <t>Machinery and Machinery Accessories</t>
  </si>
  <si>
    <t>Ferrous and Non-Ferrous Metals</t>
  </si>
  <si>
    <t>Steel</t>
  </si>
  <si>
    <t>Cement, Glass, Ceramic and Soil Products</t>
  </si>
  <si>
    <t>Jewellry</t>
  </si>
  <si>
    <t>Defence and Aerospace</t>
  </si>
  <si>
    <t>HVAC-R</t>
  </si>
  <si>
    <t>Other Industry Products</t>
  </si>
  <si>
    <t>Mining Products</t>
  </si>
  <si>
    <t>SECTORS</t>
  </si>
  <si>
    <t>I. AGRICULTURE</t>
  </si>
  <si>
    <t xml:space="preserve">   A. PLANTAL PRODUCTS</t>
  </si>
  <si>
    <t xml:space="preserve">   B. ANIMAL PRODUCTS</t>
  </si>
  <si>
    <t xml:space="preserve">   C. WOOD and FORESTRY PRODUCTS</t>
  </si>
  <si>
    <t>II. INDUSTRY</t>
  </si>
  <si>
    <t xml:space="preserve">   A. AGRICULTURAL BASED PRODUCTS</t>
  </si>
  <si>
    <t xml:space="preserve">   B. CHEMICALS and CHEMICAL PRODUCTS</t>
  </si>
  <si>
    <t xml:space="preserve">   C. INDUSTRIAL PRODUCTS</t>
  </si>
  <si>
    <t>III. MINING</t>
  </si>
  <si>
    <t>T O T A L (TİM*)</t>
  </si>
  <si>
    <t>Export figures (exempted from Exporters Union Records)</t>
  </si>
  <si>
    <t>SECTORAL EXPORT FIGURES - 1000 $</t>
  </si>
  <si>
    <t>LAST 12 MONTHS</t>
  </si>
  <si>
    <t>For the last 12 months; first 11 eleven months' figures are from TUİK and last month's figures are taken from TİM data</t>
  </si>
  <si>
    <t>T O T A L (TİM+TUİK (Turkey Statistical Institute)*)</t>
  </si>
  <si>
    <t>Change    ('19/'18)</t>
  </si>
  <si>
    <t>2018 - 2019</t>
  </si>
  <si>
    <t>Change   ('19/'18)</t>
  </si>
  <si>
    <t xml:space="preserve"> Share(19)  (%)</t>
  </si>
  <si>
    <t>Share(19)  (%)</t>
  </si>
  <si>
    <t xml:space="preserve"> Share (19)  (%)</t>
  </si>
  <si>
    <t>1 - 31 AGUST EXPORT FIGURES</t>
  </si>
  <si>
    <t>1 - 31 AGUST</t>
  </si>
  <si>
    <t>1st JANUARY  -  31th AGUST</t>
  </si>
  <si>
    <t>For January-Agust period, TUİK figures was used for the first month.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</si>
</sst>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Y_T_L_-;\-* #,##0.00\ _Y_T_L_-;_-* &quot;-&quot;??\ _Y_T_L_-;_-@_-"/>
    <numFmt numFmtId="165" formatCode="0.0"/>
    <numFmt numFmtId="166" formatCode="#,##0.0"/>
  </numFmts>
  <fonts count="50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6"/>
      <name val="Arial"/>
      <family val="2"/>
      <charset val="162"/>
    </font>
    <font>
      <b/>
      <sz val="11"/>
      <color rgb="FF000000"/>
      <name val="Calibri"/>
      <family val="2"/>
      <charset val="162"/>
    </font>
  </fonts>
  <fills count="43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36">
    <xf numFmtId="0" fontId="0" fillId="0" borderId="0"/>
    <xf numFmtId="0" fontId="16" fillId="0" borderId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4" borderId="0" applyNumberFormat="0" applyBorder="0" applyAlignment="0" applyProtection="0"/>
    <xf numFmtId="0" fontId="31" fillId="27" borderId="0" applyNumberFormat="0" applyBorder="0" applyAlignment="0" applyProtection="0"/>
    <xf numFmtId="0" fontId="31" fillId="26" borderId="0" applyNumberFormat="0" applyBorder="0" applyAlignment="0" applyProtection="0"/>
    <xf numFmtId="0" fontId="31" fillId="28" borderId="0" applyNumberFormat="0" applyBorder="0" applyAlignment="0" applyProtection="0"/>
    <xf numFmtId="0" fontId="31" fillId="25" borderId="0" applyNumberFormat="0" applyBorder="0" applyAlignment="0" applyProtection="0"/>
    <xf numFmtId="0" fontId="31" fillId="29" borderId="0" applyNumberFormat="0" applyBorder="0" applyAlignment="0" applyProtection="0"/>
    <xf numFmtId="0" fontId="31" fillId="28" borderId="0" applyNumberFormat="0" applyBorder="0" applyAlignment="0" applyProtection="0"/>
    <xf numFmtId="0" fontId="31" fillId="30" borderId="0" applyNumberFormat="0" applyBorder="0" applyAlignment="0" applyProtection="0"/>
    <xf numFmtId="0" fontId="31" fillId="29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28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4" fillId="5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4" fillId="8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4" fillId="11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4" fillId="1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4" fillId="1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4" fillId="20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4" fillId="6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4" fillId="9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4" fillId="12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4" fillId="15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4" fillId="18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4" fillId="21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15" fillId="7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15" fillId="10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15" fillId="13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15" fillId="16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15" fillId="19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15" fillId="22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13" applyNumberFormat="0" applyFill="0" applyAlignment="0" applyProtection="0"/>
    <xf numFmtId="0" fontId="37" fillId="0" borderId="14" applyNumberFormat="0" applyFill="0" applyAlignment="0" applyProtection="0"/>
    <xf numFmtId="0" fontId="38" fillId="0" borderId="15" applyNumberFormat="0" applyFill="0" applyAlignment="0" applyProtection="0"/>
    <xf numFmtId="0" fontId="39" fillId="0" borderId="16" applyNumberFormat="0" applyFill="0" applyAlignment="0" applyProtection="0"/>
    <xf numFmtId="0" fontId="39" fillId="0" borderId="0" applyNumberFormat="0" applyFill="0" applyBorder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164" fontId="28" fillId="0" borderId="0" applyFont="0" applyFill="0" applyBorder="0" applyAlignment="0" applyProtection="0"/>
    <xf numFmtId="0" fontId="28" fillId="0" borderId="0"/>
    <xf numFmtId="0" fontId="42" fillId="37" borderId="19" applyNumberFormat="0" applyAlignment="0" applyProtection="0"/>
    <xf numFmtId="0" fontId="1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3" fillId="29" borderId="17" applyNumberFormat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6" fillId="0" borderId="1" applyNumberFormat="0" applyFill="0" applyAlignment="0" applyProtection="0"/>
    <xf numFmtId="0" fontId="37" fillId="0" borderId="14" applyNumberFormat="0" applyFill="0" applyAlignment="0" applyProtection="0"/>
    <xf numFmtId="0" fontId="7" fillId="0" borderId="2" applyNumberFormat="0" applyFill="0" applyAlignment="0" applyProtection="0"/>
    <xf numFmtId="0" fontId="38" fillId="0" borderId="15" applyNumberFormat="0" applyFill="0" applyAlignment="0" applyProtection="0"/>
    <xf numFmtId="0" fontId="8" fillId="0" borderId="3" applyNumberFormat="0" applyFill="0" applyAlignment="0" applyProtection="0"/>
    <xf numFmtId="0" fontId="39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9" fillId="2" borderId="4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11" fillId="0" borderId="6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28" fillId="0" borderId="0"/>
    <xf numFmtId="0" fontId="31" fillId="0" borderId="0"/>
    <xf numFmtId="0" fontId="31" fillId="0" borderId="0"/>
    <xf numFmtId="0" fontId="28" fillId="0" borderId="0"/>
    <xf numFmtId="0" fontId="4" fillId="0" borderId="0"/>
    <xf numFmtId="0" fontId="31" fillId="0" borderId="0"/>
    <xf numFmtId="0" fontId="31" fillId="0" borderId="0"/>
    <xf numFmtId="0" fontId="28" fillId="26" borderId="2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8" fillId="26" borderId="20" applyNumberFormat="0" applyFont="0" applyAlignment="0" applyProtection="0"/>
    <xf numFmtId="0" fontId="10" fillId="3" borderId="5" applyNumberFormat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4" fillId="0" borderId="8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7" fillId="0" borderId="0" applyNumberFormat="0" applyFill="0" applyBorder="0" applyAlignment="0" applyProtection="0"/>
    <xf numFmtId="164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2" fillId="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2" fillId="8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2" fillId="11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2" fillId="14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2" fillId="17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2" fillId="20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2" fillId="6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2" fillId="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2" fillId="12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2" fillId="15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2" fillId="18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2" fillId="2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164" fontId="16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0" fillId="37" borderId="17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41" fillId="38" borderId="18" applyNumberFormat="0" applyAlignment="0" applyProtection="0"/>
    <xf numFmtId="0" fontId="44" fillId="39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16" fillId="0" borderId="0"/>
    <xf numFmtId="0" fontId="31" fillId="0" borderId="0"/>
    <xf numFmtId="0" fontId="31" fillId="0" borderId="0"/>
    <xf numFmtId="0" fontId="16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" fillId="4" borderId="7" applyNumberFormat="0" applyFont="0" applyAlignment="0" applyProtection="0"/>
    <xf numFmtId="0" fontId="16" fillId="26" borderId="20" applyNumberFormat="0" applyFont="0" applyAlignment="0" applyProtection="0"/>
    <xf numFmtId="0" fontId="45" fillId="29" borderId="0" applyNumberFormat="0" applyBorder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164" fontId="16" fillId="0" borderId="0" applyFont="0" applyFill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" fillId="0" borderId="0"/>
  </cellStyleXfs>
  <cellXfs count="40">
    <xf numFmtId="0" fontId="0" fillId="0" borderId="0" xfId="0"/>
    <xf numFmtId="0" fontId="17" fillId="0" borderId="0" xfId="1" applyFont="1" applyFill="1" applyBorder="1"/>
    <xf numFmtId="0" fontId="17" fillId="0" borderId="0" xfId="1" applyFont="1" applyFill="1"/>
    <xf numFmtId="0" fontId="17" fillId="0" borderId="9" xfId="1" applyFont="1" applyFill="1" applyBorder="1" applyAlignment="1">
      <alignment wrapText="1"/>
    </xf>
    <xf numFmtId="0" fontId="20" fillId="0" borderId="9" xfId="1" applyFont="1" applyFill="1" applyBorder="1" applyAlignment="1">
      <alignment wrapText="1"/>
    </xf>
    <xf numFmtId="0" fontId="21" fillId="0" borderId="9" xfId="1" applyFont="1" applyFill="1" applyBorder="1" applyAlignment="1">
      <alignment horizontal="center"/>
    </xf>
    <xf numFmtId="1" fontId="21" fillId="0" borderId="9" xfId="1" applyNumberFormat="1" applyFont="1" applyFill="1" applyBorder="1" applyAlignment="1">
      <alignment horizontal="center"/>
    </xf>
    <xf numFmtId="2" fontId="22" fillId="0" borderId="9" xfId="1" applyNumberFormat="1" applyFont="1" applyFill="1" applyBorder="1" applyAlignment="1">
      <alignment horizontal="center" wrapText="1"/>
    </xf>
    <xf numFmtId="3" fontId="21" fillId="0" borderId="9" xfId="1" applyNumberFormat="1" applyFont="1" applyFill="1" applyBorder="1" applyAlignment="1">
      <alignment horizontal="center"/>
    </xf>
    <xf numFmtId="0" fontId="21" fillId="0" borderId="9" xfId="1" applyFont="1" applyFill="1" applyBorder="1"/>
    <xf numFmtId="165" fontId="21" fillId="0" borderId="9" xfId="1" applyNumberFormat="1" applyFont="1" applyFill="1" applyBorder="1" applyAlignment="1">
      <alignment horizontal="center"/>
    </xf>
    <xf numFmtId="0" fontId="17" fillId="0" borderId="9" xfId="1" applyFont="1" applyFill="1" applyBorder="1"/>
    <xf numFmtId="3" fontId="24" fillId="0" borderId="9" xfId="1" applyNumberFormat="1" applyFont="1" applyFill="1" applyBorder="1" applyAlignment="1">
      <alignment horizontal="center"/>
    </xf>
    <xf numFmtId="165" fontId="24" fillId="0" borderId="9" xfId="1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1" applyNumberFormat="1" applyFont="1" applyFill="1" applyBorder="1" applyAlignment="1">
      <alignment horizontal="center"/>
    </xf>
    <xf numFmtId="165" fontId="26" fillId="0" borderId="9" xfId="1" applyNumberFormat="1" applyFont="1" applyFill="1" applyBorder="1" applyAlignment="1">
      <alignment horizontal="center"/>
    </xf>
    <xf numFmtId="0" fontId="29" fillId="0" borderId="9" xfId="1" applyFont="1" applyFill="1" applyBorder="1"/>
    <xf numFmtId="0" fontId="30" fillId="0" borderId="0" xfId="1" applyFont="1" applyFill="1" applyBorder="1"/>
    <xf numFmtId="0" fontId="23" fillId="23" borderId="9" xfId="1" applyFont="1" applyFill="1" applyBorder="1"/>
    <xf numFmtId="0" fontId="21" fillId="23" borderId="9" xfId="1" applyFont="1" applyFill="1" applyBorder="1"/>
    <xf numFmtId="0" fontId="22" fillId="23" borderId="9" xfId="1" applyFont="1" applyFill="1" applyBorder="1"/>
    <xf numFmtId="0" fontId="18" fillId="0" borderId="0" xfId="1" applyFont="1" applyFill="1" applyBorder="1" applyAlignment="1"/>
    <xf numFmtId="0" fontId="49" fillId="0" borderId="0" xfId="0" applyFont="1" applyAlignment="1">
      <alignment vertical="center"/>
    </xf>
    <xf numFmtId="0" fontId="17" fillId="41" borderId="9" xfId="1" applyFont="1" applyFill="1" applyBorder="1"/>
    <xf numFmtId="0" fontId="17" fillId="0" borderId="0" xfId="1" applyFont="1" applyFill="1" applyBorder="1" applyAlignment="1">
      <alignment wrapText="1"/>
    </xf>
    <xf numFmtId="3" fontId="25" fillId="0" borderId="9" xfId="1" applyNumberFormat="1" applyFont="1" applyFill="1" applyBorder="1" applyAlignment="1">
      <alignment horizontal="center"/>
    </xf>
    <xf numFmtId="165" fontId="25" fillId="0" borderId="9" xfId="1" applyNumberFormat="1" applyFont="1" applyFill="1" applyBorder="1" applyAlignment="1">
      <alignment horizontal="center"/>
    </xf>
    <xf numFmtId="166" fontId="27" fillId="0" borderId="9" xfId="1" applyNumberFormat="1" applyFont="1" applyFill="1" applyBorder="1" applyAlignment="1">
      <alignment horizontal="center"/>
    </xf>
    <xf numFmtId="165" fontId="27" fillId="0" borderId="9" xfId="1" applyNumberFormat="1" applyFont="1" applyFill="1" applyBorder="1" applyAlignment="1">
      <alignment horizontal="center"/>
    </xf>
    <xf numFmtId="3" fontId="29" fillId="42" borderId="9" xfId="1" applyNumberFormat="1" applyFont="1" applyFill="1" applyBorder="1" applyAlignment="1">
      <alignment horizontal="center"/>
    </xf>
    <xf numFmtId="165" fontId="29" fillId="0" borderId="9" xfId="1" applyNumberFormat="1" applyFont="1" applyFill="1" applyBorder="1" applyAlignment="1">
      <alignment horizontal="center"/>
    </xf>
    <xf numFmtId="3" fontId="48" fillId="42" borderId="9" xfId="1" applyNumberFormat="1" applyFont="1" applyFill="1" applyBorder="1" applyAlignment="1">
      <alignment horizontal="center"/>
    </xf>
    <xf numFmtId="165" fontId="48" fillId="40" borderId="9" xfId="1" applyNumberFormat="1" applyFont="1" applyFill="1" applyBorder="1" applyAlignment="1">
      <alignment horizontal="center"/>
    </xf>
    <xf numFmtId="165" fontId="48" fillId="0" borderId="9" xfId="1" applyNumberFormat="1" applyFont="1" applyFill="1" applyBorder="1" applyAlignment="1">
      <alignment horizontal="center"/>
    </xf>
    <xf numFmtId="0" fontId="20" fillId="0" borderId="9" xfId="1" applyFont="1" applyFill="1" applyBorder="1" applyAlignment="1">
      <alignment horizontal="center" vertical="center"/>
    </xf>
    <xf numFmtId="0" fontId="19" fillId="0" borderId="10" xfId="1" applyFont="1" applyFill="1" applyBorder="1" applyAlignment="1">
      <alignment horizontal="center" vertical="center"/>
    </xf>
    <xf numFmtId="0" fontId="19" fillId="0" borderId="11" xfId="1" applyFont="1" applyFill="1" applyBorder="1" applyAlignment="1">
      <alignment horizontal="center" vertical="center"/>
    </xf>
    <xf numFmtId="0" fontId="19" fillId="0" borderId="12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/>
    </xf>
  </cellXfs>
  <cellStyles count="336">
    <cellStyle name="%20 - Vurgu1 2" xfId="2" xr:uid="{00000000-0005-0000-0000-000000000000}"/>
    <cellStyle name="%20 - Vurgu2 2" xfId="3" xr:uid="{00000000-0005-0000-0000-000001000000}"/>
    <cellStyle name="%20 - Vurgu3 2" xfId="4" xr:uid="{00000000-0005-0000-0000-000002000000}"/>
    <cellStyle name="%20 - Vurgu4 2" xfId="5" xr:uid="{00000000-0005-0000-0000-000003000000}"/>
    <cellStyle name="%20 - Vurgu5 2" xfId="6" xr:uid="{00000000-0005-0000-0000-000004000000}"/>
    <cellStyle name="%20 - Vurgu6 2" xfId="7" xr:uid="{00000000-0005-0000-0000-000005000000}"/>
    <cellStyle name="%40 - Vurgu1 2" xfId="8" xr:uid="{00000000-0005-0000-0000-000006000000}"/>
    <cellStyle name="%40 - Vurgu2 2" xfId="9" xr:uid="{00000000-0005-0000-0000-000007000000}"/>
    <cellStyle name="%40 - Vurgu3 2" xfId="10" xr:uid="{00000000-0005-0000-0000-000008000000}"/>
    <cellStyle name="%40 - Vurgu4 2" xfId="11" xr:uid="{00000000-0005-0000-0000-000009000000}"/>
    <cellStyle name="%40 - Vurgu5 2" xfId="12" xr:uid="{00000000-0005-0000-0000-00000A000000}"/>
    <cellStyle name="%40 - Vurgu6 2" xfId="13" xr:uid="{00000000-0005-0000-0000-00000B000000}"/>
    <cellStyle name="%60 - Vurgu1 2" xfId="14" xr:uid="{00000000-0005-0000-0000-00000C000000}"/>
    <cellStyle name="%60 - Vurgu2 2" xfId="15" xr:uid="{00000000-0005-0000-0000-00000D000000}"/>
    <cellStyle name="%60 - Vurgu3 2" xfId="16" xr:uid="{00000000-0005-0000-0000-00000E000000}"/>
    <cellStyle name="%60 - Vurgu4 2" xfId="17" xr:uid="{00000000-0005-0000-0000-00000F000000}"/>
    <cellStyle name="%60 - Vurgu5 2" xfId="18" xr:uid="{00000000-0005-0000-0000-000010000000}"/>
    <cellStyle name="%60 - Vurgu6 2" xfId="19" xr:uid="{00000000-0005-0000-0000-000011000000}"/>
    <cellStyle name="20% - Accent1" xfId="20" xr:uid="{00000000-0005-0000-0000-000012000000}"/>
    <cellStyle name="20% - Accent1 2" xfId="21" xr:uid="{00000000-0005-0000-0000-000013000000}"/>
    <cellStyle name="20% - Accent1 2 2" xfId="22" xr:uid="{00000000-0005-0000-0000-000014000000}"/>
    <cellStyle name="20% - Accent1 2 2 2" xfId="170" xr:uid="{00000000-0005-0000-0000-000015000000}"/>
    <cellStyle name="20% - Accent1 2 3" xfId="171" xr:uid="{00000000-0005-0000-0000-000016000000}"/>
    <cellStyle name="20% - Accent1 3" xfId="172" xr:uid="{00000000-0005-0000-0000-000017000000}"/>
    <cellStyle name="20% - Accent1 4" xfId="173" xr:uid="{00000000-0005-0000-0000-000018000000}"/>
    <cellStyle name="20% - Accent2" xfId="23" xr:uid="{00000000-0005-0000-0000-000019000000}"/>
    <cellStyle name="20% - Accent2 2" xfId="24" xr:uid="{00000000-0005-0000-0000-00001A000000}"/>
    <cellStyle name="20% - Accent2 2 2" xfId="25" xr:uid="{00000000-0005-0000-0000-00001B000000}"/>
    <cellStyle name="20% - Accent2 2 2 2" xfId="174" xr:uid="{00000000-0005-0000-0000-00001C000000}"/>
    <cellStyle name="20% - Accent2 2 3" xfId="175" xr:uid="{00000000-0005-0000-0000-00001D000000}"/>
    <cellStyle name="20% - Accent2 3" xfId="176" xr:uid="{00000000-0005-0000-0000-00001E000000}"/>
    <cellStyle name="20% - Accent2 4" xfId="177" xr:uid="{00000000-0005-0000-0000-00001F000000}"/>
    <cellStyle name="20% - Accent3" xfId="26" xr:uid="{00000000-0005-0000-0000-000020000000}"/>
    <cellStyle name="20% - Accent3 2" xfId="27" xr:uid="{00000000-0005-0000-0000-000021000000}"/>
    <cellStyle name="20% - Accent3 2 2" xfId="28" xr:uid="{00000000-0005-0000-0000-000022000000}"/>
    <cellStyle name="20% - Accent3 2 2 2" xfId="178" xr:uid="{00000000-0005-0000-0000-000023000000}"/>
    <cellStyle name="20% - Accent3 2 3" xfId="179" xr:uid="{00000000-0005-0000-0000-000024000000}"/>
    <cellStyle name="20% - Accent3 3" xfId="180" xr:uid="{00000000-0005-0000-0000-000025000000}"/>
    <cellStyle name="20% - Accent3 4" xfId="181" xr:uid="{00000000-0005-0000-0000-000026000000}"/>
    <cellStyle name="20% - Accent4" xfId="29" xr:uid="{00000000-0005-0000-0000-000027000000}"/>
    <cellStyle name="20% - Accent4 2" xfId="30" xr:uid="{00000000-0005-0000-0000-000028000000}"/>
    <cellStyle name="20% - Accent4 2 2" xfId="31" xr:uid="{00000000-0005-0000-0000-000029000000}"/>
    <cellStyle name="20% - Accent4 2 2 2" xfId="182" xr:uid="{00000000-0005-0000-0000-00002A000000}"/>
    <cellStyle name="20% - Accent4 2 3" xfId="183" xr:uid="{00000000-0005-0000-0000-00002B000000}"/>
    <cellStyle name="20% - Accent4 3" xfId="184" xr:uid="{00000000-0005-0000-0000-00002C000000}"/>
    <cellStyle name="20% - Accent4 4" xfId="185" xr:uid="{00000000-0005-0000-0000-00002D000000}"/>
    <cellStyle name="20% - Accent5" xfId="32" xr:uid="{00000000-0005-0000-0000-00002E000000}"/>
    <cellStyle name="20% - Accent5 2" xfId="33" xr:uid="{00000000-0005-0000-0000-00002F000000}"/>
    <cellStyle name="20% - Accent5 2 2" xfId="34" xr:uid="{00000000-0005-0000-0000-000030000000}"/>
    <cellStyle name="20% - Accent5 2 2 2" xfId="186" xr:uid="{00000000-0005-0000-0000-000031000000}"/>
    <cellStyle name="20% - Accent5 2 3" xfId="187" xr:uid="{00000000-0005-0000-0000-000032000000}"/>
    <cellStyle name="20% - Accent5 3" xfId="188" xr:uid="{00000000-0005-0000-0000-000033000000}"/>
    <cellStyle name="20% - Accent5 4" xfId="189" xr:uid="{00000000-0005-0000-0000-000034000000}"/>
    <cellStyle name="20% - Accent6" xfId="35" xr:uid="{00000000-0005-0000-0000-000035000000}"/>
    <cellStyle name="20% - Accent6 2" xfId="36" xr:uid="{00000000-0005-0000-0000-000036000000}"/>
    <cellStyle name="20% - Accent6 2 2" xfId="37" xr:uid="{00000000-0005-0000-0000-000037000000}"/>
    <cellStyle name="20% - Accent6 2 2 2" xfId="190" xr:uid="{00000000-0005-0000-0000-000038000000}"/>
    <cellStyle name="20% - Accent6 2 3" xfId="191" xr:uid="{00000000-0005-0000-0000-000039000000}"/>
    <cellStyle name="20% - Accent6 3" xfId="192" xr:uid="{00000000-0005-0000-0000-00003A000000}"/>
    <cellStyle name="20% - Accent6 4" xfId="193" xr:uid="{00000000-0005-0000-0000-00003B000000}"/>
    <cellStyle name="40% - Accent1" xfId="38" xr:uid="{00000000-0005-0000-0000-00003C000000}"/>
    <cellStyle name="40% - Accent1 2" xfId="39" xr:uid="{00000000-0005-0000-0000-00003D000000}"/>
    <cellStyle name="40% - Accent1 2 2" xfId="40" xr:uid="{00000000-0005-0000-0000-00003E000000}"/>
    <cellStyle name="40% - Accent1 2 2 2" xfId="194" xr:uid="{00000000-0005-0000-0000-00003F000000}"/>
    <cellStyle name="40% - Accent1 2 3" xfId="195" xr:uid="{00000000-0005-0000-0000-000040000000}"/>
    <cellStyle name="40% - Accent1 3" xfId="196" xr:uid="{00000000-0005-0000-0000-000041000000}"/>
    <cellStyle name="40% - Accent1 4" xfId="197" xr:uid="{00000000-0005-0000-0000-000042000000}"/>
    <cellStyle name="40% - Accent2" xfId="41" xr:uid="{00000000-0005-0000-0000-000043000000}"/>
    <cellStyle name="40% - Accent2 2" xfId="42" xr:uid="{00000000-0005-0000-0000-000044000000}"/>
    <cellStyle name="40% - Accent2 2 2" xfId="43" xr:uid="{00000000-0005-0000-0000-000045000000}"/>
    <cellStyle name="40% - Accent2 2 2 2" xfId="198" xr:uid="{00000000-0005-0000-0000-000046000000}"/>
    <cellStyle name="40% - Accent2 2 3" xfId="199" xr:uid="{00000000-0005-0000-0000-000047000000}"/>
    <cellStyle name="40% - Accent2 3" xfId="200" xr:uid="{00000000-0005-0000-0000-000048000000}"/>
    <cellStyle name="40% - Accent2 4" xfId="201" xr:uid="{00000000-0005-0000-0000-000049000000}"/>
    <cellStyle name="40% - Accent3" xfId="44" xr:uid="{00000000-0005-0000-0000-00004A000000}"/>
    <cellStyle name="40% - Accent3 2" xfId="45" xr:uid="{00000000-0005-0000-0000-00004B000000}"/>
    <cellStyle name="40% - Accent3 2 2" xfId="46" xr:uid="{00000000-0005-0000-0000-00004C000000}"/>
    <cellStyle name="40% - Accent3 2 2 2" xfId="202" xr:uid="{00000000-0005-0000-0000-00004D000000}"/>
    <cellStyle name="40% - Accent3 2 3" xfId="203" xr:uid="{00000000-0005-0000-0000-00004E000000}"/>
    <cellStyle name="40% - Accent3 3" xfId="204" xr:uid="{00000000-0005-0000-0000-00004F000000}"/>
    <cellStyle name="40% - Accent3 4" xfId="205" xr:uid="{00000000-0005-0000-0000-000050000000}"/>
    <cellStyle name="40% - Accent4" xfId="47" xr:uid="{00000000-0005-0000-0000-000051000000}"/>
    <cellStyle name="40% - Accent4 2" xfId="48" xr:uid="{00000000-0005-0000-0000-000052000000}"/>
    <cellStyle name="40% - Accent4 2 2" xfId="49" xr:uid="{00000000-0005-0000-0000-000053000000}"/>
    <cellStyle name="40% - Accent4 2 2 2" xfId="206" xr:uid="{00000000-0005-0000-0000-000054000000}"/>
    <cellStyle name="40% - Accent4 2 3" xfId="207" xr:uid="{00000000-0005-0000-0000-000055000000}"/>
    <cellStyle name="40% - Accent4 3" xfId="208" xr:uid="{00000000-0005-0000-0000-000056000000}"/>
    <cellStyle name="40% - Accent4 4" xfId="209" xr:uid="{00000000-0005-0000-0000-000057000000}"/>
    <cellStyle name="40% - Accent5" xfId="50" xr:uid="{00000000-0005-0000-0000-000058000000}"/>
    <cellStyle name="40% - Accent5 2" xfId="51" xr:uid="{00000000-0005-0000-0000-000059000000}"/>
    <cellStyle name="40% - Accent5 2 2" xfId="52" xr:uid="{00000000-0005-0000-0000-00005A000000}"/>
    <cellStyle name="40% - Accent5 2 2 2" xfId="210" xr:uid="{00000000-0005-0000-0000-00005B000000}"/>
    <cellStyle name="40% - Accent5 2 3" xfId="211" xr:uid="{00000000-0005-0000-0000-00005C000000}"/>
    <cellStyle name="40% - Accent5 3" xfId="212" xr:uid="{00000000-0005-0000-0000-00005D000000}"/>
    <cellStyle name="40% - Accent5 4" xfId="213" xr:uid="{00000000-0005-0000-0000-00005E000000}"/>
    <cellStyle name="40% - Accent6" xfId="53" xr:uid="{00000000-0005-0000-0000-00005F000000}"/>
    <cellStyle name="40% - Accent6 2" xfId="54" xr:uid="{00000000-0005-0000-0000-000060000000}"/>
    <cellStyle name="40% - Accent6 2 2" xfId="55" xr:uid="{00000000-0005-0000-0000-000061000000}"/>
    <cellStyle name="40% - Accent6 2 2 2" xfId="214" xr:uid="{00000000-0005-0000-0000-000062000000}"/>
    <cellStyle name="40% - Accent6 2 3" xfId="215" xr:uid="{00000000-0005-0000-0000-000063000000}"/>
    <cellStyle name="40% - Accent6 3" xfId="216" xr:uid="{00000000-0005-0000-0000-000064000000}"/>
    <cellStyle name="40% - Accent6 4" xfId="217" xr:uid="{00000000-0005-0000-0000-000065000000}"/>
    <cellStyle name="60% - Accent1" xfId="56" xr:uid="{00000000-0005-0000-0000-000066000000}"/>
    <cellStyle name="60% - Accent1 2" xfId="57" xr:uid="{00000000-0005-0000-0000-000067000000}"/>
    <cellStyle name="60% - Accent1 2 2" xfId="58" xr:uid="{00000000-0005-0000-0000-000068000000}"/>
    <cellStyle name="60% - Accent1 2 2 2" xfId="218" xr:uid="{00000000-0005-0000-0000-000069000000}"/>
    <cellStyle name="60% - Accent1 2 3" xfId="219" xr:uid="{00000000-0005-0000-0000-00006A000000}"/>
    <cellStyle name="60% - Accent1 3" xfId="220" xr:uid="{00000000-0005-0000-0000-00006B000000}"/>
    <cellStyle name="60% - Accent2" xfId="59" xr:uid="{00000000-0005-0000-0000-00006C000000}"/>
    <cellStyle name="60% - Accent2 2" xfId="60" xr:uid="{00000000-0005-0000-0000-00006D000000}"/>
    <cellStyle name="60% - Accent2 2 2" xfId="61" xr:uid="{00000000-0005-0000-0000-00006E000000}"/>
    <cellStyle name="60% - Accent2 2 2 2" xfId="221" xr:uid="{00000000-0005-0000-0000-00006F000000}"/>
    <cellStyle name="60% - Accent2 2 3" xfId="222" xr:uid="{00000000-0005-0000-0000-000070000000}"/>
    <cellStyle name="60% - Accent2 3" xfId="223" xr:uid="{00000000-0005-0000-0000-000071000000}"/>
    <cellStyle name="60% - Accent3" xfId="62" xr:uid="{00000000-0005-0000-0000-000072000000}"/>
    <cellStyle name="60% - Accent3 2" xfId="63" xr:uid="{00000000-0005-0000-0000-000073000000}"/>
    <cellStyle name="60% - Accent3 2 2" xfId="64" xr:uid="{00000000-0005-0000-0000-000074000000}"/>
    <cellStyle name="60% - Accent3 2 2 2" xfId="224" xr:uid="{00000000-0005-0000-0000-000075000000}"/>
    <cellStyle name="60% - Accent3 2 3" xfId="225" xr:uid="{00000000-0005-0000-0000-000076000000}"/>
    <cellStyle name="60% - Accent3 3" xfId="226" xr:uid="{00000000-0005-0000-0000-000077000000}"/>
    <cellStyle name="60% - Accent4" xfId="65" xr:uid="{00000000-0005-0000-0000-000078000000}"/>
    <cellStyle name="60% - Accent4 2" xfId="66" xr:uid="{00000000-0005-0000-0000-000079000000}"/>
    <cellStyle name="60% - Accent4 2 2" xfId="67" xr:uid="{00000000-0005-0000-0000-00007A000000}"/>
    <cellStyle name="60% - Accent4 2 2 2" xfId="227" xr:uid="{00000000-0005-0000-0000-00007B000000}"/>
    <cellStyle name="60% - Accent4 2 3" xfId="228" xr:uid="{00000000-0005-0000-0000-00007C000000}"/>
    <cellStyle name="60% - Accent4 3" xfId="229" xr:uid="{00000000-0005-0000-0000-00007D000000}"/>
    <cellStyle name="60% - Accent5" xfId="68" xr:uid="{00000000-0005-0000-0000-00007E000000}"/>
    <cellStyle name="60% - Accent5 2" xfId="69" xr:uid="{00000000-0005-0000-0000-00007F000000}"/>
    <cellStyle name="60% - Accent5 2 2" xfId="70" xr:uid="{00000000-0005-0000-0000-000080000000}"/>
    <cellStyle name="60% - Accent5 2 2 2" xfId="230" xr:uid="{00000000-0005-0000-0000-000081000000}"/>
    <cellStyle name="60% - Accent5 2 3" xfId="231" xr:uid="{00000000-0005-0000-0000-000082000000}"/>
    <cellStyle name="60% - Accent5 3" xfId="232" xr:uid="{00000000-0005-0000-0000-000083000000}"/>
    <cellStyle name="60% - Accent6" xfId="71" xr:uid="{00000000-0005-0000-0000-000084000000}"/>
    <cellStyle name="60% - Accent6 2" xfId="72" xr:uid="{00000000-0005-0000-0000-000085000000}"/>
    <cellStyle name="60% - Accent6 2 2" xfId="73" xr:uid="{00000000-0005-0000-0000-000086000000}"/>
    <cellStyle name="60% - Accent6 2 2 2" xfId="233" xr:uid="{00000000-0005-0000-0000-000087000000}"/>
    <cellStyle name="60% - Accent6 2 3" xfId="234" xr:uid="{00000000-0005-0000-0000-000088000000}"/>
    <cellStyle name="60% - Accent6 3" xfId="235" xr:uid="{00000000-0005-0000-0000-000089000000}"/>
    <cellStyle name="Accent1 2" xfId="74" xr:uid="{00000000-0005-0000-0000-00008A000000}"/>
    <cellStyle name="Accent1 2 2" xfId="75" xr:uid="{00000000-0005-0000-0000-00008B000000}"/>
    <cellStyle name="Accent1 2 2 2" xfId="236" xr:uid="{00000000-0005-0000-0000-00008C000000}"/>
    <cellStyle name="Accent1 2 3" xfId="237" xr:uid="{00000000-0005-0000-0000-00008D000000}"/>
    <cellStyle name="Accent1 3" xfId="238" xr:uid="{00000000-0005-0000-0000-00008E000000}"/>
    <cellStyle name="Accent2 2" xfId="76" xr:uid="{00000000-0005-0000-0000-00008F000000}"/>
    <cellStyle name="Accent2 2 2" xfId="77" xr:uid="{00000000-0005-0000-0000-000090000000}"/>
    <cellStyle name="Accent2 2 2 2" xfId="239" xr:uid="{00000000-0005-0000-0000-000091000000}"/>
    <cellStyle name="Accent2 2 3" xfId="240" xr:uid="{00000000-0005-0000-0000-000092000000}"/>
    <cellStyle name="Accent2 3" xfId="241" xr:uid="{00000000-0005-0000-0000-000093000000}"/>
    <cellStyle name="Accent3 2" xfId="78" xr:uid="{00000000-0005-0000-0000-000094000000}"/>
    <cellStyle name="Accent3 2 2" xfId="79" xr:uid="{00000000-0005-0000-0000-000095000000}"/>
    <cellStyle name="Accent3 2 2 2" xfId="242" xr:uid="{00000000-0005-0000-0000-000096000000}"/>
    <cellStyle name="Accent3 2 3" xfId="243" xr:uid="{00000000-0005-0000-0000-000097000000}"/>
    <cellStyle name="Accent3 3" xfId="244" xr:uid="{00000000-0005-0000-0000-000098000000}"/>
    <cellStyle name="Accent4 2" xfId="80" xr:uid="{00000000-0005-0000-0000-000099000000}"/>
    <cellStyle name="Accent4 2 2" xfId="81" xr:uid="{00000000-0005-0000-0000-00009A000000}"/>
    <cellStyle name="Accent4 2 2 2" xfId="245" xr:uid="{00000000-0005-0000-0000-00009B000000}"/>
    <cellStyle name="Accent4 2 3" xfId="246" xr:uid="{00000000-0005-0000-0000-00009C000000}"/>
    <cellStyle name="Accent4 3" xfId="247" xr:uid="{00000000-0005-0000-0000-00009D000000}"/>
    <cellStyle name="Accent5 2" xfId="82" xr:uid="{00000000-0005-0000-0000-00009E000000}"/>
    <cellStyle name="Accent5 2 2" xfId="83" xr:uid="{00000000-0005-0000-0000-00009F000000}"/>
    <cellStyle name="Accent5 2 2 2" xfId="248" xr:uid="{00000000-0005-0000-0000-0000A0000000}"/>
    <cellStyle name="Accent5 2 3" xfId="249" xr:uid="{00000000-0005-0000-0000-0000A1000000}"/>
    <cellStyle name="Accent5 3" xfId="250" xr:uid="{00000000-0005-0000-0000-0000A2000000}"/>
    <cellStyle name="Accent6 2" xfId="84" xr:uid="{00000000-0005-0000-0000-0000A3000000}"/>
    <cellStyle name="Accent6 2 2" xfId="85" xr:uid="{00000000-0005-0000-0000-0000A4000000}"/>
    <cellStyle name="Accent6 2 2 2" xfId="251" xr:uid="{00000000-0005-0000-0000-0000A5000000}"/>
    <cellStyle name="Accent6 2 3" xfId="252" xr:uid="{00000000-0005-0000-0000-0000A6000000}"/>
    <cellStyle name="Accent6 3" xfId="253" xr:uid="{00000000-0005-0000-0000-0000A7000000}"/>
    <cellStyle name="Açıklama Metni 2" xfId="86" xr:uid="{00000000-0005-0000-0000-0000A8000000}"/>
    <cellStyle name="Ana Başlık 2" xfId="87" xr:uid="{00000000-0005-0000-0000-0000A9000000}"/>
    <cellStyle name="Bad 2" xfId="88" xr:uid="{00000000-0005-0000-0000-0000AA000000}"/>
    <cellStyle name="Bad 2 2" xfId="89" xr:uid="{00000000-0005-0000-0000-0000AB000000}"/>
    <cellStyle name="Bad 2 2 2" xfId="254" xr:uid="{00000000-0005-0000-0000-0000AC000000}"/>
    <cellStyle name="Bad 2 3" xfId="255" xr:uid="{00000000-0005-0000-0000-0000AD000000}"/>
    <cellStyle name="Bad 3" xfId="256" xr:uid="{00000000-0005-0000-0000-0000AE000000}"/>
    <cellStyle name="Bağlı Hücre 2" xfId="90" xr:uid="{00000000-0005-0000-0000-0000AF000000}"/>
    <cellStyle name="Başlık 1 2" xfId="91" xr:uid="{00000000-0005-0000-0000-0000B0000000}"/>
    <cellStyle name="Başlık 2 2" xfId="92" xr:uid="{00000000-0005-0000-0000-0000B1000000}"/>
    <cellStyle name="Başlık 3 2" xfId="93" xr:uid="{00000000-0005-0000-0000-0000B2000000}"/>
    <cellStyle name="Başlık 4 2" xfId="94" xr:uid="{00000000-0005-0000-0000-0000B3000000}"/>
    <cellStyle name="Calculation 2" xfId="95" xr:uid="{00000000-0005-0000-0000-0000B4000000}"/>
    <cellStyle name="Calculation 2 2" xfId="96" xr:uid="{00000000-0005-0000-0000-0000B5000000}"/>
    <cellStyle name="Calculation 2 2 2" xfId="257" xr:uid="{00000000-0005-0000-0000-0000B6000000}"/>
    <cellStyle name="Calculation 2 3" xfId="258" xr:uid="{00000000-0005-0000-0000-0000B7000000}"/>
    <cellStyle name="Calculation 3" xfId="259" xr:uid="{00000000-0005-0000-0000-0000B8000000}"/>
    <cellStyle name="Check Cell 2" xfId="97" xr:uid="{00000000-0005-0000-0000-0000B9000000}"/>
    <cellStyle name="Check Cell 2 2" xfId="98" xr:uid="{00000000-0005-0000-0000-0000BA000000}"/>
    <cellStyle name="Check Cell 2 2 2" xfId="260" xr:uid="{00000000-0005-0000-0000-0000BB000000}"/>
    <cellStyle name="Check Cell 2 3" xfId="261" xr:uid="{00000000-0005-0000-0000-0000BC000000}"/>
    <cellStyle name="Check Cell 3" xfId="262" xr:uid="{00000000-0005-0000-0000-0000BD000000}"/>
    <cellStyle name="Comma 2" xfId="99" xr:uid="{00000000-0005-0000-0000-0000BE000000}"/>
    <cellStyle name="Comma 2 2" xfId="100" xr:uid="{00000000-0005-0000-0000-0000BF000000}"/>
    <cellStyle name="Comma 2 3" xfId="263" xr:uid="{00000000-0005-0000-0000-0000C0000000}"/>
    <cellStyle name="Çıkış 2" xfId="101" xr:uid="{00000000-0005-0000-0000-0000C1000000}"/>
    <cellStyle name="Explanatory Text" xfId="102" xr:uid="{00000000-0005-0000-0000-0000C2000000}"/>
    <cellStyle name="Explanatory Text 2" xfId="103" xr:uid="{00000000-0005-0000-0000-0000C3000000}"/>
    <cellStyle name="Explanatory Text 2 2" xfId="104" xr:uid="{00000000-0005-0000-0000-0000C4000000}"/>
    <cellStyle name="Explanatory Text 2 2 2" xfId="264" xr:uid="{00000000-0005-0000-0000-0000C5000000}"/>
    <cellStyle name="Explanatory Text 2 3" xfId="265" xr:uid="{00000000-0005-0000-0000-0000C6000000}"/>
    <cellStyle name="Explanatory Text 3" xfId="266" xr:uid="{00000000-0005-0000-0000-0000C7000000}"/>
    <cellStyle name="Giriş 2" xfId="105" xr:uid="{00000000-0005-0000-0000-0000C8000000}"/>
    <cellStyle name="Good 2" xfId="106" xr:uid="{00000000-0005-0000-0000-0000C9000000}"/>
    <cellStyle name="Good 2 2" xfId="107" xr:uid="{00000000-0005-0000-0000-0000CA000000}"/>
    <cellStyle name="Good 2 2 2" xfId="267" xr:uid="{00000000-0005-0000-0000-0000CB000000}"/>
    <cellStyle name="Good 2 3" xfId="268" xr:uid="{00000000-0005-0000-0000-0000CC000000}"/>
    <cellStyle name="Good 3" xfId="269" xr:uid="{00000000-0005-0000-0000-0000CD000000}"/>
    <cellStyle name="Heading 1" xfId="108" xr:uid="{00000000-0005-0000-0000-0000CE000000}"/>
    <cellStyle name="Heading 1 2" xfId="109" xr:uid="{00000000-0005-0000-0000-0000CF000000}"/>
    <cellStyle name="Heading 2" xfId="110" xr:uid="{00000000-0005-0000-0000-0000D0000000}"/>
    <cellStyle name="Heading 2 2" xfId="111" xr:uid="{00000000-0005-0000-0000-0000D1000000}"/>
    <cellStyle name="Heading 3" xfId="112" xr:uid="{00000000-0005-0000-0000-0000D2000000}"/>
    <cellStyle name="Heading 3 2" xfId="113" xr:uid="{00000000-0005-0000-0000-0000D3000000}"/>
    <cellStyle name="Heading 4" xfId="114" xr:uid="{00000000-0005-0000-0000-0000D4000000}"/>
    <cellStyle name="Heading 4 2" xfId="115" xr:uid="{00000000-0005-0000-0000-0000D5000000}"/>
    <cellStyle name="Hesaplama 2" xfId="270" xr:uid="{00000000-0005-0000-0000-0000D6000000}"/>
    <cellStyle name="Input" xfId="116" xr:uid="{00000000-0005-0000-0000-0000D7000000}"/>
    <cellStyle name="Input 2" xfId="117" xr:uid="{00000000-0005-0000-0000-0000D8000000}"/>
    <cellStyle name="Input 2 2" xfId="118" xr:uid="{00000000-0005-0000-0000-0000D9000000}"/>
    <cellStyle name="Input 2 2 2" xfId="271" xr:uid="{00000000-0005-0000-0000-0000DA000000}"/>
    <cellStyle name="Input 2 3" xfId="272" xr:uid="{00000000-0005-0000-0000-0000DB000000}"/>
    <cellStyle name="Input 3" xfId="273" xr:uid="{00000000-0005-0000-0000-0000DC000000}"/>
    <cellStyle name="İşaretli Hücre 2" xfId="274" xr:uid="{00000000-0005-0000-0000-0000DD000000}"/>
    <cellStyle name="İyi 2" xfId="275" xr:uid="{00000000-0005-0000-0000-0000DE000000}"/>
    <cellStyle name="Kötü 2" xfId="276" xr:uid="{00000000-0005-0000-0000-0000DF000000}"/>
    <cellStyle name="Linked Cell" xfId="119" xr:uid="{00000000-0005-0000-0000-0000E0000000}"/>
    <cellStyle name="Linked Cell 2" xfId="120" xr:uid="{00000000-0005-0000-0000-0000E1000000}"/>
    <cellStyle name="Linked Cell 2 2" xfId="121" xr:uid="{00000000-0005-0000-0000-0000E2000000}"/>
    <cellStyle name="Linked Cell 2 2 2" xfId="277" xr:uid="{00000000-0005-0000-0000-0000E3000000}"/>
    <cellStyle name="Linked Cell 2 3" xfId="278" xr:uid="{00000000-0005-0000-0000-0000E4000000}"/>
    <cellStyle name="Linked Cell 3" xfId="279" xr:uid="{00000000-0005-0000-0000-0000E5000000}"/>
    <cellStyle name="Neutral 2" xfId="122" xr:uid="{00000000-0005-0000-0000-0000E6000000}"/>
    <cellStyle name="Neutral 2 2" xfId="123" xr:uid="{00000000-0005-0000-0000-0000E7000000}"/>
    <cellStyle name="Neutral 2 2 2" xfId="280" xr:uid="{00000000-0005-0000-0000-0000E8000000}"/>
    <cellStyle name="Neutral 2 3" xfId="281" xr:uid="{00000000-0005-0000-0000-0000E9000000}"/>
    <cellStyle name="Neutral 3" xfId="282" xr:uid="{00000000-0005-0000-0000-0000EA000000}"/>
    <cellStyle name="Normal" xfId="0" builtinId="0"/>
    <cellStyle name="Normal 2" xfId="335" xr:uid="{00000000-0005-0000-0000-0000EC000000}"/>
    <cellStyle name="Normal 2 2" xfId="124" xr:uid="{00000000-0005-0000-0000-0000ED000000}"/>
    <cellStyle name="Normal 2 2 2" xfId="283" xr:uid="{00000000-0005-0000-0000-0000EE000000}"/>
    <cellStyle name="Normal 2 3" xfId="125" xr:uid="{00000000-0005-0000-0000-0000EF000000}"/>
    <cellStyle name="Normal 2 3 2" xfId="126" xr:uid="{00000000-0005-0000-0000-0000F0000000}"/>
    <cellStyle name="Normal 2 3 2 2" xfId="284" xr:uid="{00000000-0005-0000-0000-0000F1000000}"/>
    <cellStyle name="Normal 2 3 3" xfId="285" xr:uid="{00000000-0005-0000-0000-0000F2000000}"/>
    <cellStyle name="Normal 3" xfId="127" xr:uid="{00000000-0005-0000-0000-0000F3000000}"/>
    <cellStyle name="Normal 3 2" xfId="286" xr:uid="{00000000-0005-0000-0000-0000F4000000}"/>
    <cellStyle name="Normal 4" xfId="128" xr:uid="{00000000-0005-0000-0000-0000F5000000}"/>
    <cellStyle name="Normal 4 2" xfId="129" xr:uid="{00000000-0005-0000-0000-0000F6000000}"/>
    <cellStyle name="Normal 4 2 2" xfId="130" xr:uid="{00000000-0005-0000-0000-0000F7000000}"/>
    <cellStyle name="Normal 4 2 2 2" xfId="287" xr:uid="{00000000-0005-0000-0000-0000F8000000}"/>
    <cellStyle name="Normal 4 2 3" xfId="288" xr:uid="{00000000-0005-0000-0000-0000F9000000}"/>
    <cellStyle name="Normal 4 3" xfId="289" xr:uid="{00000000-0005-0000-0000-0000FA000000}"/>
    <cellStyle name="Normal 4 4" xfId="290" xr:uid="{00000000-0005-0000-0000-0000FB000000}"/>
    <cellStyle name="Normal 5" xfId="291" xr:uid="{00000000-0005-0000-0000-0000FC000000}"/>
    <cellStyle name="Normal 5 2" xfId="292" xr:uid="{00000000-0005-0000-0000-0000FD000000}"/>
    <cellStyle name="Normal 5 3" xfId="293" xr:uid="{00000000-0005-0000-0000-0000FE000000}"/>
    <cellStyle name="Normal_MAYIS_2009_İHRACAT_RAKAMLARI" xfId="1" xr:uid="{00000000-0005-0000-0000-0000FF000000}"/>
    <cellStyle name="Not 2" xfId="131" xr:uid="{00000000-0005-0000-0000-000000010000}"/>
    <cellStyle name="Not 3" xfId="294" xr:uid="{00000000-0005-0000-0000-000001010000}"/>
    <cellStyle name="Note 2" xfId="132" xr:uid="{00000000-0005-0000-0000-000002010000}"/>
    <cellStyle name="Note 2 2" xfId="133" xr:uid="{00000000-0005-0000-0000-000003010000}"/>
    <cellStyle name="Note 2 2 2" xfId="134" xr:uid="{00000000-0005-0000-0000-000004010000}"/>
    <cellStyle name="Note 2 2 2 2" xfId="135" xr:uid="{00000000-0005-0000-0000-000005010000}"/>
    <cellStyle name="Note 2 2 2 2 2" xfId="295" xr:uid="{00000000-0005-0000-0000-000006010000}"/>
    <cellStyle name="Note 2 2 2 3" xfId="296" xr:uid="{00000000-0005-0000-0000-000007010000}"/>
    <cellStyle name="Note 2 2 3" xfId="136" xr:uid="{00000000-0005-0000-0000-000008010000}"/>
    <cellStyle name="Note 2 2 3 2" xfId="137" xr:uid="{00000000-0005-0000-0000-000009010000}"/>
    <cellStyle name="Note 2 2 3 2 2" xfId="138" xr:uid="{00000000-0005-0000-0000-00000A010000}"/>
    <cellStyle name="Note 2 2 3 2 2 2" xfId="297" xr:uid="{00000000-0005-0000-0000-00000B010000}"/>
    <cellStyle name="Note 2 2 3 2 3" xfId="298" xr:uid="{00000000-0005-0000-0000-00000C010000}"/>
    <cellStyle name="Note 2 2 3 3" xfId="139" xr:uid="{00000000-0005-0000-0000-00000D010000}"/>
    <cellStyle name="Note 2 2 3 3 2" xfId="140" xr:uid="{00000000-0005-0000-0000-00000E010000}"/>
    <cellStyle name="Note 2 2 3 3 2 2" xfId="299" xr:uid="{00000000-0005-0000-0000-00000F010000}"/>
    <cellStyle name="Note 2 2 3 3 3" xfId="300" xr:uid="{00000000-0005-0000-0000-000010010000}"/>
    <cellStyle name="Note 2 2 3 4" xfId="301" xr:uid="{00000000-0005-0000-0000-000011010000}"/>
    <cellStyle name="Note 2 2 4" xfId="141" xr:uid="{00000000-0005-0000-0000-000012010000}"/>
    <cellStyle name="Note 2 2 4 2" xfId="142" xr:uid="{00000000-0005-0000-0000-000013010000}"/>
    <cellStyle name="Note 2 2 4 2 2" xfId="302" xr:uid="{00000000-0005-0000-0000-000014010000}"/>
    <cellStyle name="Note 2 2 4 3" xfId="303" xr:uid="{00000000-0005-0000-0000-000015010000}"/>
    <cellStyle name="Note 2 2 5" xfId="304" xr:uid="{00000000-0005-0000-0000-000016010000}"/>
    <cellStyle name="Note 2 2 6" xfId="305" xr:uid="{00000000-0005-0000-0000-000017010000}"/>
    <cellStyle name="Note 2 3" xfId="143" xr:uid="{00000000-0005-0000-0000-000018010000}"/>
    <cellStyle name="Note 2 3 2" xfId="144" xr:uid="{00000000-0005-0000-0000-000019010000}"/>
    <cellStyle name="Note 2 3 2 2" xfId="145" xr:uid="{00000000-0005-0000-0000-00001A010000}"/>
    <cellStyle name="Note 2 3 2 2 2" xfId="306" xr:uid="{00000000-0005-0000-0000-00001B010000}"/>
    <cellStyle name="Note 2 3 2 3" xfId="307" xr:uid="{00000000-0005-0000-0000-00001C010000}"/>
    <cellStyle name="Note 2 3 3" xfId="146" xr:uid="{00000000-0005-0000-0000-00001D010000}"/>
    <cellStyle name="Note 2 3 3 2" xfId="147" xr:uid="{00000000-0005-0000-0000-00001E010000}"/>
    <cellStyle name="Note 2 3 3 2 2" xfId="308" xr:uid="{00000000-0005-0000-0000-00001F010000}"/>
    <cellStyle name="Note 2 3 3 3" xfId="309" xr:uid="{00000000-0005-0000-0000-000020010000}"/>
    <cellStyle name="Note 2 3 4" xfId="310" xr:uid="{00000000-0005-0000-0000-000021010000}"/>
    <cellStyle name="Note 2 4" xfId="148" xr:uid="{00000000-0005-0000-0000-000022010000}"/>
    <cellStyle name="Note 2 4 2" xfId="149" xr:uid="{00000000-0005-0000-0000-000023010000}"/>
    <cellStyle name="Note 2 4 2 2" xfId="311" xr:uid="{00000000-0005-0000-0000-000024010000}"/>
    <cellStyle name="Note 2 4 3" xfId="312" xr:uid="{00000000-0005-0000-0000-000025010000}"/>
    <cellStyle name="Note 2 5" xfId="313" xr:uid="{00000000-0005-0000-0000-000026010000}"/>
    <cellStyle name="Note 3" xfId="150" xr:uid="{00000000-0005-0000-0000-000027010000}"/>
    <cellStyle name="Note 3 2" xfId="314" xr:uid="{00000000-0005-0000-0000-000028010000}"/>
    <cellStyle name="Nötr 2" xfId="315" xr:uid="{00000000-0005-0000-0000-000029010000}"/>
    <cellStyle name="Output" xfId="151" xr:uid="{00000000-0005-0000-0000-00002A010000}"/>
    <cellStyle name="Output 2" xfId="152" xr:uid="{00000000-0005-0000-0000-00002B010000}"/>
    <cellStyle name="Output 2 2" xfId="153" xr:uid="{00000000-0005-0000-0000-00002C010000}"/>
    <cellStyle name="Output 2 2 2" xfId="316" xr:uid="{00000000-0005-0000-0000-00002D010000}"/>
    <cellStyle name="Output 2 3" xfId="317" xr:uid="{00000000-0005-0000-0000-00002E010000}"/>
    <cellStyle name="Output 3" xfId="318" xr:uid="{00000000-0005-0000-0000-00002F010000}"/>
    <cellStyle name="Percent 2" xfId="154" xr:uid="{00000000-0005-0000-0000-000030010000}"/>
    <cellStyle name="Percent 2 2" xfId="155" xr:uid="{00000000-0005-0000-0000-000031010000}"/>
    <cellStyle name="Percent 2 2 2" xfId="319" xr:uid="{00000000-0005-0000-0000-000032010000}"/>
    <cellStyle name="Percent 2 3" xfId="320" xr:uid="{00000000-0005-0000-0000-000033010000}"/>
    <cellStyle name="Percent 3" xfId="156" xr:uid="{00000000-0005-0000-0000-000034010000}"/>
    <cellStyle name="Percent 3 2" xfId="321" xr:uid="{00000000-0005-0000-0000-000035010000}"/>
    <cellStyle name="Title" xfId="157" xr:uid="{00000000-0005-0000-0000-000036010000}"/>
    <cellStyle name="Title 2" xfId="158" xr:uid="{00000000-0005-0000-0000-000037010000}"/>
    <cellStyle name="Toplam 2" xfId="159" xr:uid="{00000000-0005-0000-0000-000038010000}"/>
    <cellStyle name="Total" xfId="160" xr:uid="{00000000-0005-0000-0000-000039010000}"/>
    <cellStyle name="Total 2" xfId="161" xr:uid="{00000000-0005-0000-0000-00003A010000}"/>
    <cellStyle name="Total 2 2" xfId="162" xr:uid="{00000000-0005-0000-0000-00003B010000}"/>
    <cellStyle name="Total 2 2 2" xfId="322" xr:uid="{00000000-0005-0000-0000-00003C010000}"/>
    <cellStyle name="Total 2 3" xfId="323" xr:uid="{00000000-0005-0000-0000-00003D010000}"/>
    <cellStyle name="Total 3" xfId="324" xr:uid="{00000000-0005-0000-0000-00003E010000}"/>
    <cellStyle name="Uyarı Metni 2" xfId="163" xr:uid="{00000000-0005-0000-0000-00003F010000}"/>
    <cellStyle name="Virgül 2" xfId="164" xr:uid="{00000000-0005-0000-0000-000040010000}"/>
    <cellStyle name="Virgül 3" xfId="325" xr:uid="{00000000-0005-0000-0000-000041010000}"/>
    <cellStyle name="Vurgu1 2" xfId="326" xr:uid="{00000000-0005-0000-0000-000042010000}"/>
    <cellStyle name="Vurgu2 2" xfId="327" xr:uid="{00000000-0005-0000-0000-000043010000}"/>
    <cellStyle name="Vurgu3 2" xfId="328" xr:uid="{00000000-0005-0000-0000-000044010000}"/>
    <cellStyle name="Vurgu4 2" xfId="329" xr:uid="{00000000-0005-0000-0000-000045010000}"/>
    <cellStyle name="Vurgu5 2" xfId="330" xr:uid="{00000000-0005-0000-0000-000046010000}"/>
    <cellStyle name="Vurgu6 2" xfId="331" xr:uid="{00000000-0005-0000-0000-000047010000}"/>
    <cellStyle name="Warning Text" xfId="165" xr:uid="{00000000-0005-0000-0000-000048010000}"/>
    <cellStyle name="Warning Text 2" xfId="166" xr:uid="{00000000-0005-0000-0000-000049010000}"/>
    <cellStyle name="Warning Text 2 2" xfId="167" xr:uid="{00000000-0005-0000-0000-00004A010000}"/>
    <cellStyle name="Warning Text 2 2 2" xfId="332" xr:uid="{00000000-0005-0000-0000-00004B010000}"/>
    <cellStyle name="Warning Text 2 3" xfId="333" xr:uid="{00000000-0005-0000-0000-00004C010000}"/>
    <cellStyle name="Warning Text 3" xfId="334" xr:uid="{00000000-0005-0000-0000-00004D010000}"/>
    <cellStyle name="Yüzde 2" xfId="168" xr:uid="{00000000-0005-0000-0000-00004E010000}"/>
    <cellStyle name="Yüzde 3" xfId="169" xr:uid="{00000000-0005-0000-0000-00004F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</xdr:colOff>
      <xdr:row>0</xdr:row>
      <xdr:rowOff>0</xdr:rowOff>
    </xdr:from>
    <xdr:to>
      <xdr:col>0</xdr:col>
      <xdr:colOff>2553289</xdr:colOff>
      <xdr:row>4</xdr:row>
      <xdr:rowOff>20758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" y="0"/>
          <a:ext cx="2539682" cy="8507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0"/>
  <sheetViews>
    <sheetView showGridLines="0" tabSelected="1" zoomScale="70" zoomScaleNormal="70" workbookViewId="0">
      <pane xSplit="1" ySplit="7" topLeftCell="B41" activePane="bottomRight" state="frozen"/>
      <selection activeCell="B16" sqref="B16"/>
      <selection pane="topRight" activeCell="B16" sqref="B16"/>
      <selection pane="bottomLeft" activeCell="B16" sqref="B16"/>
      <selection pane="bottomRight" activeCell="A52" sqref="A52"/>
    </sheetView>
  </sheetViews>
  <sheetFormatPr defaultColWidth="9.1796875" defaultRowHeight="12.5" x14ac:dyDescent="0.25"/>
  <cols>
    <col min="1" max="1" width="74.453125" style="1" customWidth="1"/>
    <col min="2" max="2" width="17.81640625" style="1" customWidth="1"/>
    <col min="3" max="3" width="17.90625" style="1" customWidth="1"/>
    <col min="4" max="4" width="8.54296875" style="1" bestFit="1" customWidth="1"/>
    <col min="5" max="5" width="16" style="1" bestFit="1" customWidth="1"/>
    <col min="6" max="7" width="18.81640625" style="1" bestFit="1" customWidth="1"/>
    <col min="8" max="8" width="10.26953125" style="1" bestFit="1" customWidth="1"/>
    <col min="9" max="9" width="17.7265625" style="1" bestFit="1" customWidth="1"/>
    <col min="10" max="11" width="18.7265625" style="1" bestFit="1" customWidth="1"/>
    <col min="12" max="12" width="9.453125" style="1" bestFit="1" customWidth="1"/>
    <col min="13" max="13" width="12.1796875" style="1" customWidth="1"/>
    <col min="14" max="16384" width="9.1796875" style="1"/>
  </cols>
  <sheetData>
    <row r="1" spans="1:13" ht="25" x14ac:dyDescent="0.5">
      <c r="B1" s="39" t="s">
        <v>50</v>
      </c>
      <c r="C1" s="39"/>
      <c r="D1" s="39"/>
      <c r="E1" s="39"/>
      <c r="F1" s="39"/>
      <c r="G1" s="39"/>
      <c r="H1" s="39"/>
      <c r="I1" s="39"/>
      <c r="J1" s="39"/>
      <c r="K1" s="22"/>
      <c r="L1" s="22"/>
      <c r="M1" s="22"/>
    </row>
    <row r="2" spans="1:13" x14ac:dyDescent="0.25">
      <c r="D2" s="2"/>
    </row>
    <row r="3" spans="1:13" x14ac:dyDescent="0.25">
      <c r="D3" s="2"/>
    </row>
    <row r="4" spans="1:13" x14ac:dyDescent="0.25">
      <c r="B4" s="2"/>
      <c r="C4" s="2"/>
      <c r="D4" s="2"/>
      <c r="E4" s="2"/>
      <c r="F4" s="2"/>
      <c r="G4" s="2"/>
      <c r="H4" s="2"/>
      <c r="I4" s="2"/>
    </row>
    <row r="5" spans="1:13" ht="25" x14ac:dyDescent="0.25">
      <c r="A5" s="36" t="s">
        <v>40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8"/>
    </row>
    <row r="6" spans="1:13" ht="18" x14ac:dyDescent="0.25">
      <c r="A6" s="3"/>
      <c r="B6" s="35" t="s">
        <v>51</v>
      </c>
      <c r="C6" s="35"/>
      <c r="D6" s="35"/>
      <c r="E6" s="35"/>
      <c r="F6" s="35" t="s">
        <v>52</v>
      </c>
      <c r="G6" s="35"/>
      <c r="H6" s="35"/>
      <c r="I6" s="35"/>
      <c r="J6" s="35" t="s">
        <v>41</v>
      </c>
      <c r="K6" s="35"/>
      <c r="L6" s="35"/>
      <c r="M6" s="35"/>
    </row>
    <row r="7" spans="1:13" ht="29" x14ac:dyDescent="0.4">
      <c r="A7" s="4" t="s">
        <v>28</v>
      </c>
      <c r="B7" s="5">
        <v>2018</v>
      </c>
      <c r="C7" s="6">
        <v>2019</v>
      </c>
      <c r="D7" s="7" t="s">
        <v>46</v>
      </c>
      <c r="E7" s="7" t="s">
        <v>47</v>
      </c>
      <c r="F7" s="5">
        <v>2018</v>
      </c>
      <c r="G7" s="6">
        <v>2019</v>
      </c>
      <c r="H7" s="7" t="s">
        <v>44</v>
      </c>
      <c r="I7" s="7" t="s">
        <v>48</v>
      </c>
      <c r="J7" s="5" t="s">
        <v>0</v>
      </c>
      <c r="K7" s="5" t="s">
        <v>45</v>
      </c>
      <c r="L7" s="7" t="s">
        <v>44</v>
      </c>
      <c r="M7" s="7" t="s">
        <v>49</v>
      </c>
    </row>
    <row r="8" spans="1:13" ht="16.5" x14ac:dyDescent="0.35">
      <c r="A8" s="19" t="s">
        <v>29</v>
      </c>
      <c r="B8" s="8">
        <f>B9+B18+B20</f>
        <v>1512275.3015899998</v>
      </c>
      <c r="C8" s="8">
        <f>C9+C18+C20</f>
        <v>1533232.5832799999</v>
      </c>
      <c r="D8" s="10">
        <f t="shared" ref="D8:D48" si="0">(C8-B8)/B8*100</f>
        <v>1.3858112784071586</v>
      </c>
      <c r="E8" s="10">
        <f>C8/C$48*100</f>
        <v>11.659448440708347</v>
      </c>
      <c r="F8" s="8">
        <f>F9+F18+F20</f>
        <v>14184600.231900001</v>
      </c>
      <c r="G8" s="8">
        <f>G9+G18+G20</f>
        <v>14279133.9038</v>
      </c>
      <c r="H8" s="10">
        <f t="shared" ref="H8:H48" si="1">(G8-F8)/F8*100</f>
        <v>0.66645284572349173</v>
      </c>
      <c r="I8" s="10">
        <f>G8/G$48*100</f>
        <v>12.178129978962113</v>
      </c>
      <c r="J8" s="8">
        <f>J9+J18+J20</f>
        <v>22205240.985780001</v>
      </c>
      <c r="K8" s="8">
        <f>K9+K18+K20</f>
        <v>22718839.243379999</v>
      </c>
      <c r="L8" s="10">
        <f t="shared" ref="L8:L48" si="2">(K8-J8)/J8*100</f>
        <v>2.3129596203387353</v>
      </c>
      <c r="M8" s="10">
        <f>K8/K$48*100</f>
        <v>12.613020093611762</v>
      </c>
    </row>
    <row r="9" spans="1:13" ht="15.5" x14ac:dyDescent="0.35">
      <c r="A9" s="9" t="s">
        <v>30</v>
      </c>
      <c r="B9" s="8">
        <f>B10+B11+B12+B13+B14+B15+B16+B17</f>
        <v>955168.78980999987</v>
      </c>
      <c r="C9" s="8">
        <f>C10+C11+C12+C13+C14+C15+C16+C17</f>
        <v>935656.24675999989</v>
      </c>
      <c r="D9" s="10">
        <f t="shared" si="0"/>
        <v>-2.0428371674373249</v>
      </c>
      <c r="E9" s="10">
        <f t="shared" ref="E9:E48" si="3">C9/C$48*100</f>
        <v>7.1151864930936268</v>
      </c>
      <c r="F9" s="8">
        <f>F10+F11+F12+F13+F14+F15+F16+F17</f>
        <v>9336920.7227200009</v>
      </c>
      <c r="G9" s="8">
        <f>G10+G11+G12+G13+G14+G15+G16+G17</f>
        <v>9058548.5202200003</v>
      </c>
      <c r="H9" s="10">
        <f t="shared" si="1"/>
        <v>-2.9814133670710459</v>
      </c>
      <c r="I9" s="10">
        <f t="shared" ref="I9:I48" si="4">G9/G$48*100</f>
        <v>7.7256913509730767</v>
      </c>
      <c r="J9" s="8">
        <f>J10+J11+J12+J13+J14+J15+J16+J17</f>
        <v>14969679.72071</v>
      </c>
      <c r="K9" s="8">
        <f>K10+K11+K12+K13+K14+K15+K16+K17</f>
        <v>14820726.60653</v>
      </c>
      <c r="L9" s="10">
        <f t="shared" si="2"/>
        <v>-0.99503207122013015</v>
      </c>
      <c r="M9" s="10">
        <f t="shared" ref="M9:M48" si="5">K9/K$48*100</f>
        <v>8.2281546379866111</v>
      </c>
    </row>
    <row r="10" spans="1:13" ht="14" x14ac:dyDescent="0.3">
      <c r="A10" s="11" t="s">
        <v>6</v>
      </c>
      <c r="B10" s="12">
        <v>489967.42408999999</v>
      </c>
      <c r="C10" s="12">
        <v>482216.99631999998</v>
      </c>
      <c r="D10" s="13">
        <f t="shared" si="0"/>
        <v>-1.5818251150869096</v>
      </c>
      <c r="E10" s="13">
        <f t="shared" si="3"/>
        <v>3.6670132549612813</v>
      </c>
      <c r="F10" s="12">
        <v>4246170.3613099996</v>
      </c>
      <c r="G10" s="12">
        <v>4274778.9408200001</v>
      </c>
      <c r="H10" s="13">
        <f t="shared" si="1"/>
        <v>0.67375015780512426</v>
      </c>
      <c r="I10" s="13">
        <f t="shared" si="4"/>
        <v>3.6457963013276267</v>
      </c>
      <c r="J10" s="12">
        <v>6424168.8308899999</v>
      </c>
      <c r="K10" s="12">
        <v>6707084.7998700002</v>
      </c>
      <c r="L10" s="13">
        <f t="shared" si="2"/>
        <v>4.4039310987536018</v>
      </c>
      <c r="M10" s="13">
        <f t="shared" si="5"/>
        <v>3.7236319357719294</v>
      </c>
    </row>
    <row r="11" spans="1:13" ht="14" x14ac:dyDescent="0.3">
      <c r="A11" s="11" t="s">
        <v>5</v>
      </c>
      <c r="B11" s="12">
        <v>111080.49325</v>
      </c>
      <c r="C11" s="12">
        <v>110123.10025</v>
      </c>
      <c r="D11" s="13">
        <f t="shared" si="0"/>
        <v>-0.86189120338642022</v>
      </c>
      <c r="E11" s="13">
        <f t="shared" si="3"/>
        <v>0.83742976994988072</v>
      </c>
      <c r="F11" s="12">
        <v>1389984.7615</v>
      </c>
      <c r="G11" s="12">
        <v>1207256.28507</v>
      </c>
      <c r="H11" s="13">
        <f t="shared" si="1"/>
        <v>-13.146077675902641</v>
      </c>
      <c r="I11" s="13">
        <f t="shared" si="4"/>
        <v>1.0296229488812925</v>
      </c>
      <c r="J11" s="12">
        <v>2444979.8264700002</v>
      </c>
      <c r="K11" s="12">
        <v>2143070.3706999999</v>
      </c>
      <c r="L11" s="13">
        <f t="shared" si="2"/>
        <v>-12.348136884462132</v>
      </c>
      <c r="M11" s="13">
        <f t="shared" si="5"/>
        <v>1.189787442839515</v>
      </c>
    </row>
    <row r="12" spans="1:13" ht="14" x14ac:dyDescent="0.3">
      <c r="A12" s="11" t="s">
        <v>3</v>
      </c>
      <c r="B12" s="12">
        <v>111575.90204</v>
      </c>
      <c r="C12" s="12">
        <v>128097.73127</v>
      </c>
      <c r="D12" s="13">
        <f t="shared" si="0"/>
        <v>14.807703928825887</v>
      </c>
      <c r="E12" s="13">
        <f t="shared" si="3"/>
        <v>0.9741176318593312</v>
      </c>
      <c r="F12" s="12">
        <v>1000995.0388100001</v>
      </c>
      <c r="G12" s="12">
        <v>981305.86893999996</v>
      </c>
      <c r="H12" s="13">
        <f t="shared" si="1"/>
        <v>-1.9669597856755534</v>
      </c>
      <c r="I12" s="13">
        <f t="shared" si="4"/>
        <v>0.83691843648089814</v>
      </c>
      <c r="J12" s="12">
        <v>1517585.5343800001</v>
      </c>
      <c r="K12" s="12">
        <v>1544804.8866099999</v>
      </c>
      <c r="L12" s="13">
        <f t="shared" si="2"/>
        <v>1.793595920187796</v>
      </c>
      <c r="M12" s="13">
        <f t="shared" si="5"/>
        <v>0.85764307176033083</v>
      </c>
    </row>
    <row r="13" spans="1:13" ht="14" x14ac:dyDescent="0.3">
      <c r="A13" s="11" t="s">
        <v>4</v>
      </c>
      <c r="B13" s="12">
        <v>90846.776310000001</v>
      </c>
      <c r="C13" s="12">
        <v>72221.698189999996</v>
      </c>
      <c r="D13" s="13">
        <f t="shared" si="0"/>
        <v>-20.501638997563244</v>
      </c>
      <c r="E13" s="13">
        <f t="shared" si="3"/>
        <v>0.54920902120753179</v>
      </c>
      <c r="F13" s="12">
        <v>771859.20135999995</v>
      </c>
      <c r="G13" s="12">
        <v>799761.62569000002</v>
      </c>
      <c r="H13" s="13">
        <f t="shared" si="1"/>
        <v>3.6149629726297974</v>
      </c>
      <c r="I13" s="13">
        <f t="shared" si="4"/>
        <v>0.68208625925462729</v>
      </c>
      <c r="J13" s="12">
        <v>1335244.5366799999</v>
      </c>
      <c r="K13" s="12">
        <v>1414854.07225</v>
      </c>
      <c r="L13" s="13">
        <f t="shared" si="2"/>
        <v>5.96216897976936</v>
      </c>
      <c r="M13" s="13">
        <f t="shared" si="5"/>
        <v>0.78549712208636147</v>
      </c>
    </row>
    <row r="14" spans="1:13" ht="14" x14ac:dyDescent="0.3">
      <c r="A14" s="11" t="s">
        <v>1</v>
      </c>
      <c r="B14" s="12">
        <v>63697.746619999998</v>
      </c>
      <c r="C14" s="12">
        <v>67304.714449999999</v>
      </c>
      <c r="D14" s="13">
        <f t="shared" si="0"/>
        <v>5.6626301892875368</v>
      </c>
      <c r="E14" s="13">
        <f t="shared" si="3"/>
        <v>0.51181787845103732</v>
      </c>
      <c r="F14" s="12">
        <v>980764.58223000006</v>
      </c>
      <c r="G14" s="12">
        <v>959201.89668000001</v>
      </c>
      <c r="H14" s="13">
        <f t="shared" si="1"/>
        <v>-2.1985587510687012</v>
      </c>
      <c r="I14" s="13">
        <f t="shared" si="4"/>
        <v>0.81806679960661854</v>
      </c>
      <c r="J14" s="12">
        <v>1777968.00312</v>
      </c>
      <c r="K14" s="12">
        <v>1611490.8756599999</v>
      </c>
      <c r="L14" s="13">
        <f t="shared" si="2"/>
        <v>-9.3633365261840495</v>
      </c>
      <c r="M14" s="13">
        <f t="shared" si="5"/>
        <v>0.89466572555172608</v>
      </c>
    </row>
    <row r="15" spans="1:13" ht="14" x14ac:dyDescent="0.3">
      <c r="A15" s="11" t="s">
        <v>2</v>
      </c>
      <c r="B15" s="12">
        <v>16805.825659999999</v>
      </c>
      <c r="C15" s="12">
        <v>16541.495470000002</v>
      </c>
      <c r="D15" s="13">
        <f t="shared" si="0"/>
        <v>-1.5728485785089179</v>
      </c>
      <c r="E15" s="13">
        <f t="shared" si="3"/>
        <v>0.12578960013495527</v>
      </c>
      <c r="F15" s="12">
        <v>276963.16018000001</v>
      </c>
      <c r="G15" s="12">
        <v>192066.79733999999</v>
      </c>
      <c r="H15" s="13">
        <f t="shared" si="1"/>
        <v>-30.652583103408183</v>
      </c>
      <c r="I15" s="13">
        <f t="shared" si="4"/>
        <v>0.16380646322162648</v>
      </c>
      <c r="J15" s="12">
        <v>393050.43725000002</v>
      </c>
      <c r="K15" s="12">
        <v>314580.47070000001</v>
      </c>
      <c r="L15" s="13">
        <f t="shared" si="2"/>
        <v>-19.964350402207831</v>
      </c>
      <c r="M15" s="13">
        <f t="shared" si="5"/>
        <v>0.17464843848275038</v>
      </c>
    </row>
    <row r="16" spans="1:13" ht="14" x14ac:dyDescent="0.3">
      <c r="A16" s="11" t="s">
        <v>7</v>
      </c>
      <c r="B16" s="12">
        <v>66542.850229999996</v>
      </c>
      <c r="C16" s="12">
        <v>53096.049010000002</v>
      </c>
      <c r="D16" s="13">
        <f t="shared" si="0"/>
        <v>-20.207732571601923</v>
      </c>
      <c r="E16" s="13">
        <f t="shared" si="3"/>
        <v>0.40376825576786185</v>
      </c>
      <c r="F16" s="12">
        <v>596133.09146000003</v>
      </c>
      <c r="G16" s="12">
        <v>569256.49010000005</v>
      </c>
      <c r="H16" s="13">
        <f t="shared" si="1"/>
        <v>-4.5084900913948625</v>
      </c>
      <c r="I16" s="13">
        <f t="shared" si="4"/>
        <v>0.48549719993596191</v>
      </c>
      <c r="J16" s="12">
        <v>977046.94695000001</v>
      </c>
      <c r="K16" s="12">
        <v>984685.39573999995</v>
      </c>
      <c r="L16" s="13">
        <f t="shared" si="2"/>
        <v>0.78178933098808723</v>
      </c>
      <c r="M16" s="13">
        <f t="shared" si="5"/>
        <v>0.54667655109068436</v>
      </c>
    </row>
    <row r="17" spans="1:13" ht="14" x14ac:dyDescent="0.3">
      <c r="A17" s="11" t="s">
        <v>8</v>
      </c>
      <c r="B17" s="12">
        <v>4651.7716099999998</v>
      </c>
      <c r="C17" s="12">
        <v>6054.4618</v>
      </c>
      <c r="D17" s="13">
        <f t="shared" si="0"/>
        <v>30.153892056622279</v>
      </c>
      <c r="E17" s="13">
        <f t="shared" si="3"/>
        <v>4.604108076174817E-2</v>
      </c>
      <c r="F17" s="12">
        <v>74050.525869999998</v>
      </c>
      <c r="G17" s="12">
        <v>74920.615579999998</v>
      </c>
      <c r="H17" s="13">
        <f t="shared" si="1"/>
        <v>1.1749946401832354</v>
      </c>
      <c r="I17" s="13">
        <f t="shared" si="4"/>
        <v>6.3896942264424425E-2</v>
      </c>
      <c r="J17" s="12">
        <v>99635.60497</v>
      </c>
      <c r="K17" s="12">
        <v>100155.735</v>
      </c>
      <c r="L17" s="13">
        <f t="shared" si="2"/>
        <v>0.5220322897187305</v>
      </c>
      <c r="M17" s="13">
        <f t="shared" si="5"/>
        <v>5.5604350403313671E-2</v>
      </c>
    </row>
    <row r="18" spans="1:13" ht="15.5" x14ac:dyDescent="0.35">
      <c r="A18" s="9" t="s">
        <v>31</v>
      </c>
      <c r="B18" s="8">
        <f>B19</f>
        <v>192331.07040999999</v>
      </c>
      <c r="C18" s="8">
        <f>C19</f>
        <v>183524.71377999999</v>
      </c>
      <c r="D18" s="10">
        <f t="shared" si="0"/>
        <v>-4.5787488268157217</v>
      </c>
      <c r="E18" s="10">
        <f t="shared" si="3"/>
        <v>1.3956114429397668</v>
      </c>
      <c r="F18" s="8">
        <f>F19</f>
        <v>1625031.9074800001</v>
      </c>
      <c r="G18" s="8">
        <f>G19</f>
        <v>1682294.7700799999</v>
      </c>
      <c r="H18" s="10">
        <f t="shared" si="1"/>
        <v>3.5237992765815669</v>
      </c>
      <c r="I18" s="10">
        <f t="shared" si="4"/>
        <v>1.4347651973142654</v>
      </c>
      <c r="J18" s="8">
        <f>J19</f>
        <v>2443293.1939099999</v>
      </c>
      <c r="K18" s="8">
        <f>K19</f>
        <v>2567842.4646399999</v>
      </c>
      <c r="L18" s="10">
        <f t="shared" si="2"/>
        <v>5.0975982350560187</v>
      </c>
      <c r="M18" s="10">
        <f t="shared" si="5"/>
        <v>1.4256119450808398</v>
      </c>
    </row>
    <row r="19" spans="1:13" ht="14" x14ac:dyDescent="0.3">
      <c r="A19" s="11" t="s">
        <v>9</v>
      </c>
      <c r="B19" s="12">
        <v>192331.07040999999</v>
      </c>
      <c r="C19" s="12">
        <v>183524.71377999999</v>
      </c>
      <c r="D19" s="13">
        <f t="shared" si="0"/>
        <v>-4.5787488268157217</v>
      </c>
      <c r="E19" s="13">
        <f t="shared" si="3"/>
        <v>1.3956114429397668</v>
      </c>
      <c r="F19" s="12">
        <v>1625031.9074800001</v>
      </c>
      <c r="G19" s="12">
        <v>1682294.7700799999</v>
      </c>
      <c r="H19" s="13">
        <f t="shared" si="1"/>
        <v>3.5237992765815669</v>
      </c>
      <c r="I19" s="13">
        <f t="shared" si="4"/>
        <v>1.4347651973142654</v>
      </c>
      <c r="J19" s="12">
        <v>2443293.1939099999</v>
      </c>
      <c r="K19" s="12">
        <v>2567842.4646399999</v>
      </c>
      <c r="L19" s="13">
        <f t="shared" si="2"/>
        <v>5.0975982350560187</v>
      </c>
      <c r="M19" s="13">
        <f t="shared" si="5"/>
        <v>1.4256119450808398</v>
      </c>
    </row>
    <row r="20" spans="1:13" ht="15.5" x14ac:dyDescent="0.35">
      <c r="A20" s="9" t="s">
        <v>32</v>
      </c>
      <c r="B20" s="8">
        <f>B21</f>
        <v>364775.44137000002</v>
      </c>
      <c r="C20" s="8">
        <f>C21</f>
        <v>414051.62274000002</v>
      </c>
      <c r="D20" s="10">
        <f t="shared" si="0"/>
        <v>13.508634568416038</v>
      </c>
      <c r="E20" s="10">
        <f t="shared" si="3"/>
        <v>3.1486505046749533</v>
      </c>
      <c r="F20" s="8">
        <f>F21</f>
        <v>3222647.6017</v>
      </c>
      <c r="G20" s="8">
        <f>G21</f>
        <v>3538290.6135</v>
      </c>
      <c r="H20" s="10">
        <f t="shared" si="1"/>
        <v>9.7945245900759694</v>
      </c>
      <c r="I20" s="10">
        <f t="shared" si="4"/>
        <v>3.0176734306747721</v>
      </c>
      <c r="J20" s="8">
        <f>J21</f>
        <v>4792268.0711599998</v>
      </c>
      <c r="K20" s="8">
        <f>K21</f>
        <v>5330270.1722100005</v>
      </c>
      <c r="L20" s="10">
        <f t="shared" si="2"/>
        <v>11.226460896203031</v>
      </c>
      <c r="M20" s="10">
        <f t="shared" si="5"/>
        <v>2.9592535105443134</v>
      </c>
    </row>
    <row r="21" spans="1:13" ht="14" x14ac:dyDescent="0.3">
      <c r="A21" s="11" t="s">
        <v>10</v>
      </c>
      <c r="B21" s="12">
        <v>364775.44137000002</v>
      </c>
      <c r="C21" s="12">
        <v>414051.62274000002</v>
      </c>
      <c r="D21" s="13">
        <f t="shared" si="0"/>
        <v>13.508634568416038</v>
      </c>
      <c r="E21" s="13">
        <f t="shared" si="3"/>
        <v>3.1486505046749533</v>
      </c>
      <c r="F21" s="12">
        <v>3222647.6017</v>
      </c>
      <c r="G21" s="12">
        <v>3538290.6135</v>
      </c>
      <c r="H21" s="13">
        <f t="shared" si="1"/>
        <v>9.7945245900759694</v>
      </c>
      <c r="I21" s="13">
        <f t="shared" si="4"/>
        <v>3.0176734306747721</v>
      </c>
      <c r="J21" s="12">
        <v>4792268.0711599998</v>
      </c>
      <c r="K21" s="12">
        <v>5330270.1722100005</v>
      </c>
      <c r="L21" s="13">
        <f t="shared" si="2"/>
        <v>11.226460896203031</v>
      </c>
      <c r="M21" s="13">
        <f t="shared" si="5"/>
        <v>2.9592535105443134</v>
      </c>
    </row>
    <row r="22" spans="1:13" ht="16.5" x14ac:dyDescent="0.35">
      <c r="A22" s="19" t="s">
        <v>33</v>
      </c>
      <c r="B22" s="8">
        <f>B23+B27+B29</f>
        <v>10100325.751029998</v>
      </c>
      <c r="C22" s="8">
        <f>C23+C27+C29</f>
        <v>10213599.477959998</v>
      </c>
      <c r="D22" s="10">
        <f t="shared" si="0"/>
        <v>1.1214858780019903</v>
      </c>
      <c r="E22" s="10">
        <f t="shared" si="3"/>
        <v>77.669192401693778</v>
      </c>
      <c r="F22" s="8">
        <f>F23+F27+F29</f>
        <v>88457736.398680001</v>
      </c>
      <c r="G22" s="8">
        <f>G23+G27+G29</f>
        <v>90720309.966409996</v>
      </c>
      <c r="H22" s="10">
        <f t="shared" si="1"/>
        <v>2.5578017930874362</v>
      </c>
      <c r="I22" s="10">
        <f t="shared" si="4"/>
        <v>77.371900420981405</v>
      </c>
      <c r="J22" s="8">
        <f>J23+J27+J29</f>
        <v>130738816.50795001</v>
      </c>
      <c r="K22" s="8">
        <f>K23+K27+K29</f>
        <v>138480003.60334</v>
      </c>
      <c r="L22" s="10">
        <f t="shared" si="2"/>
        <v>5.9211084375383365</v>
      </c>
      <c r="M22" s="10">
        <f t="shared" si="5"/>
        <v>76.881175543390071</v>
      </c>
    </row>
    <row r="23" spans="1:13" ht="15.5" x14ac:dyDescent="0.35">
      <c r="A23" s="9" t="s">
        <v>34</v>
      </c>
      <c r="B23" s="8">
        <f>B24+B25+B26</f>
        <v>916891.98854000005</v>
      </c>
      <c r="C23" s="8">
        <f>C24+C25+C26</f>
        <v>883614.96375999996</v>
      </c>
      <c r="D23" s="10">
        <f>(C23-B23)/B23*100</f>
        <v>-3.629328775463323</v>
      </c>
      <c r="E23" s="10">
        <f t="shared" si="3"/>
        <v>6.719439192557684</v>
      </c>
      <c r="F23" s="8">
        <f>F24+F25+F26</f>
        <v>8197867.7770100012</v>
      </c>
      <c r="G23" s="8">
        <f>G24+G25+G26</f>
        <v>7973454.9706099993</v>
      </c>
      <c r="H23" s="10">
        <f t="shared" si="1"/>
        <v>-2.7374533537774597</v>
      </c>
      <c r="I23" s="10">
        <f t="shared" si="4"/>
        <v>6.8002563508175475</v>
      </c>
      <c r="J23" s="8">
        <f>J24+J25+J26</f>
        <v>12297298.4188</v>
      </c>
      <c r="K23" s="8">
        <f>K24+K25+K26</f>
        <v>12181442.613479998</v>
      </c>
      <c r="L23" s="10">
        <f t="shared" si="2"/>
        <v>-0.94212404525275906</v>
      </c>
      <c r="M23" s="10">
        <f t="shared" si="5"/>
        <v>6.7628798640217536</v>
      </c>
    </row>
    <row r="24" spans="1:13" ht="14" x14ac:dyDescent="0.3">
      <c r="A24" s="11" t="s">
        <v>11</v>
      </c>
      <c r="B24" s="12">
        <v>615895.63708999997</v>
      </c>
      <c r="C24" s="12">
        <v>573611.84972000006</v>
      </c>
      <c r="D24" s="13">
        <f t="shared" si="0"/>
        <v>-6.86541433704312</v>
      </c>
      <c r="E24" s="13">
        <f t="shared" si="3"/>
        <v>4.3620243006330108</v>
      </c>
      <c r="F24" s="12">
        <v>5613094.7465500003</v>
      </c>
      <c r="G24" s="12">
        <v>5267378.0224599997</v>
      </c>
      <c r="H24" s="13">
        <f t="shared" si="1"/>
        <v>-6.1591107882597198</v>
      </c>
      <c r="I24" s="13">
        <f t="shared" si="4"/>
        <v>4.4923462892084354</v>
      </c>
      <c r="J24" s="12">
        <v>8431752.3861800004</v>
      </c>
      <c r="K24" s="12">
        <v>8111451.3025599997</v>
      </c>
      <c r="L24" s="13">
        <f t="shared" si="2"/>
        <v>-3.7987486936284758</v>
      </c>
      <c r="M24" s="13">
        <f t="shared" si="5"/>
        <v>4.5033065805663677</v>
      </c>
    </row>
    <row r="25" spans="1:13" ht="14" x14ac:dyDescent="0.3">
      <c r="A25" s="11" t="s">
        <v>12</v>
      </c>
      <c r="B25" s="12">
        <v>142619.92501000001</v>
      </c>
      <c r="C25" s="12">
        <v>135183.48457999999</v>
      </c>
      <c r="D25" s="13">
        <f t="shared" si="0"/>
        <v>-5.2141665545530191</v>
      </c>
      <c r="E25" s="13">
        <f t="shared" si="3"/>
        <v>1.0280011563046476</v>
      </c>
      <c r="F25" s="12">
        <v>1144157.06177</v>
      </c>
      <c r="G25" s="12">
        <v>1132594.2748499999</v>
      </c>
      <c r="H25" s="13">
        <f t="shared" si="1"/>
        <v>-1.010594376100129</v>
      </c>
      <c r="I25" s="13">
        <f t="shared" si="4"/>
        <v>0.96594656128835954</v>
      </c>
      <c r="J25" s="12">
        <v>1632378.4805099999</v>
      </c>
      <c r="K25" s="12">
        <v>1671980.00236</v>
      </c>
      <c r="L25" s="13">
        <f t="shared" si="2"/>
        <v>2.4260012198658445</v>
      </c>
      <c r="M25" s="13">
        <f t="shared" si="5"/>
        <v>0.9282480121438742</v>
      </c>
    </row>
    <row r="26" spans="1:13" ht="14" x14ac:dyDescent="0.3">
      <c r="A26" s="11" t="s">
        <v>13</v>
      </c>
      <c r="B26" s="12">
        <v>158376.42644000001</v>
      </c>
      <c r="C26" s="12">
        <v>174819.62946</v>
      </c>
      <c r="D26" s="13">
        <f t="shared" si="0"/>
        <v>10.382355120400067</v>
      </c>
      <c r="E26" s="13">
        <f t="shared" si="3"/>
        <v>1.3294137356200264</v>
      </c>
      <c r="F26" s="12">
        <v>1440615.96869</v>
      </c>
      <c r="G26" s="12">
        <v>1573482.6732999999</v>
      </c>
      <c r="H26" s="13">
        <f t="shared" si="1"/>
        <v>9.2229093316812261</v>
      </c>
      <c r="I26" s="13">
        <f t="shared" si="4"/>
        <v>1.3419635003207524</v>
      </c>
      <c r="J26" s="12">
        <v>2233167.55211</v>
      </c>
      <c r="K26" s="12">
        <v>2398011.3085599998</v>
      </c>
      <c r="L26" s="13">
        <f t="shared" si="2"/>
        <v>7.3816116616170486</v>
      </c>
      <c r="M26" s="13">
        <f t="shared" si="5"/>
        <v>1.3313252713115125</v>
      </c>
    </row>
    <row r="27" spans="1:13" ht="15.5" x14ac:dyDescent="0.35">
      <c r="A27" s="9" t="s">
        <v>35</v>
      </c>
      <c r="B27" s="8">
        <f>B28</f>
        <v>1374045.4340900001</v>
      </c>
      <c r="C27" s="8">
        <f>C28</f>
        <v>1634660.4742699999</v>
      </c>
      <c r="D27" s="10">
        <f t="shared" si="0"/>
        <v>18.966988551772261</v>
      </c>
      <c r="E27" s="10">
        <f t="shared" si="3"/>
        <v>12.430755598111567</v>
      </c>
      <c r="F27" s="8">
        <f>F28</f>
        <v>11243657.391659999</v>
      </c>
      <c r="G27" s="8">
        <f>G28</f>
        <v>13370081.219249999</v>
      </c>
      <c r="H27" s="10">
        <f t="shared" si="1"/>
        <v>18.912207598634925</v>
      </c>
      <c r="I27" s="10">
        <f t="shared" si="4"/>
        <v>11.402833534180667</v>
      </c>
      <c r="J27" s="8">
        <f>J28</f>
        <v>16741569.23951</v>
      </c>
      <c r="K27" s="8">
        <f>K28</f>
        <v>19475504.353050001</v>
      </c>
      <c r="L27" s="10">
        <f t="shared" si="2"/>
        <v>16.330220150975642</v>
      </c>
      <c r="M27" s="10">
        <f t="shared" si="5"/>
        <v>10.812389009258959</v>
      </c>
    </row>
    <row r="28" spans="1:13" ht="14" x14ac:dyDescent="0.3">
      <c r="A28" s="11" t="s">
        <v>14</v>
      </c>
      <c r="B28" s="12">
        <v>1374045.4340900001</v>
      </c>
      <c r="C28" s="12">
        <v>1634660.4742699999</v>
      </c>
      <c r="D28" s="13">
        <f t="shared" si="0"/>
        <v>18.966988551772261</v>
      </c>
      <c r="E28" s="13">
        <f t="shared" si="3"/>
        <v>12.430755598111567</v>
      </c>
      <c r="F28" s="12">
        <v>11243657.391659999</v>
      </c>
      <c r="G28" s="12">
        <v>13370081.219249999</v>
      </c>
      <c r="H28" s="13">
        <f t="shared" si="1"/>
        <v>18.912207598634925</v>
      </c>
      <c r="I28" s="13">
        <f t="shared" si="4"/>
        <v>11.402833534180667</v>
      </c>
      <c r="J28" s="12">
        <v>16741569.23951</v>
      </c>
      <c r="K28" s="12">
        <v>19475504.353050001</v>
      </c>
      <c r="L28" s="13">
        <f t="shared" si="2"/>
        <v>16.330220150975642</v>
      </c>
      <c r="M28" s="13">
        <f t="shared" si="5"/>
        <v>10.812389009258959</v>
      </c>
    </row>
    <row r="29" spans="1:13" ht="15.5" x14ac:dyDescent="0.35">
      <c r="A29" s="9" t="s">
        <v>36</v>
      </c>
      <c r="B29" s="8">
        <f>B30+B31+B32+B33+B34+B35+B36+B37+B38+B39+B40+B41</f>
        <v>7809388.3283999991</v>
      </c>
      <c r="C29" s="8">
        <f>C30+C31+C32+C33+C34+C35+C36+C37+C38+C39+C40+C41</f>
        <v>7695324.039929999</v>
      </c>
      <c r="D29" s="10">
        <f t="shared" si="0"/>
        <v>-1.4606046424300392</v>
      </c>
      <c r="E29" s="10">
        <f t="shared" si="3"/>
        <v>58.518997611024538</v>
      </c>
      <c r="F29" s="8">
        <f>F30+F31+F32+F33+F34+F35+F36+F37+F38+F39+F40+F41</f>
        <v>69016211.230010003</v>
      </c>
      <c r="G29" s="8">
        <f>G30+G31+G32+G33+G34+G35+G36+G37+G38+G39+G40+G41</f>
        <v>69376773.776549995</v>
      </c>
      <c r="H29" s="10">
        <f t="shared" si="1"/>
        <v>0.52243167237672172</v>
      </c>
      <c r="I29" s="10">
        <f t="shared" si="4"/>
        <v>59.168810535983184</v>
      </c>
      <c r="J29" s="8">
        <f>J30+J31+J32+J33+J34+J35+J36+J37+J38+J39+J40+J41</f>
        <v>101699948.84964001</v>
      </c>
      <c r="K29" s="8">
        <f>K30+K31+K32+K33+K34+K35+K36+K37+K38+K39+K40+K41</f>
        <v>106823056.63680999</v>
      </c>
      <c r="L29" s="10">
        <f t="shared" si="2"/>
        <v>5.0374733174589128</v>
      </c>
      <c r="M29" s="10">
        <f t="shared" si="5"/>
        <v>59.305906670109344</v>
      </c>
    </row>
    <row r="30" spans="1:13" ht="14" x14ac:dyDescent="0.3">
      <c r="A30" s="24" t="s">
        <v>15</v>
      </c>
      <c r="B30" s="12">
        <v>1385410.35732</v>
      </c>
      <c r="C30" s="12">
        <v>1401404.84375</v>
      </c>
      <c r="D30" s="13">
        <f t="shared" si="0"/>
        <v>1.1544945037757983</v>
      </c>
      <c r="E30" s="13">
        <f t="shared" si="3"/>
        <v>10.656966006623218</v>
      </c>
      <c r="F30" s="12">
        <v>11777616.84279</v>
      </c>
      <c r="G30" s="12">
        <v>11795578.433639999</v>
      </c>
      <c r="H30" s="13">
        <f t="shared" si="1"/>
        <v>0.15250615714328516</v>
      </c>
      <c r="I30" s="13">
        <f t="shared" si="4"/>
        <v>10.060000018886457</v>
      </c>
      <c r="J30" s="12">
        <v>17468822.497129999</v>
      </c>
      <c r="K30" s="12">
        <v>17647314.872960001</v>
      </c>
      <c r="L30" s="13">
        <f t="shared" si="2"/>
        <v>1.0217768018384017</v>
      </c>
      <c r="M30" s="13">
        <f t="shared" si="5"/>
        <v>9.797416791696218</v>
      </c>
    </row>
    <row r="31" spans="1:13" ht="14" x14ac:dyDescent="0.3">
      <c r="A31" s="11" t="s">
        <v>16</v>
      </c>
      <c r="B31" s="12">
        <v>1607579.5556600001</v>
      </c>
      <c r="C31" s="12">
        <v>1742355.84152</v>
      </c>
      <c r="D31" s="13">
        <f t="shared" si="0"/>
        <v>8.3838019328795745</v>
      </c>
      <c r="E31" s="13">
        <f t="shared" si="3"/>
        <v>13.249723702134187</v>
      </c>
      <c r="F31" s="12">
        <v>20801865.392900001</v>
      </c>
      <c r="G31" s="12">
        <v>19957566.30404</v>
      </c>
      <c r="H31" s="13">
        <f t="shared" si="1"/>
        <v>-4.0587662352058764</v>
      </c>
      <c r="I31" s="13">
        <f t="shared" si="4"/>
        <v>17.021048906171661</v>
      </c>
      <c r="J31" s="12">
        <v>30713002.148839999</v>
      </c>
      <c r="K31" s="12">
        <v>30720671.65227</v>
      </c>
      <c r="L31" s="13">
        <f t="shared" si="2"/>
        <v>2.4971519856098169E-2</v>
      </c>
      <c r="M31" s="13">
        <f t="shared" si="5"/>
        <v>17.055468577790041</v>
      </c>
    </row>
    <row r="32" spans="1:13" ht="14" x14ac:dyDescent="0.3">
      <c r="A32" s="11" t="s">
        <v>17</v>
      </c>
      <c r="B32" s="12">
        <v>95641.843789999999</v>
      </c>
      <c r="C32" s="12">
        <v>109694.29128</v>
      </c>
      <c r="D32" s="13">
        <f t="shared" si="0"/>
        <v>14.692781875739291</v>
      </c>
      <c r="E32" s="13">
        <f t="shared" si="3"/>
        <v>0.83416889737832811</v>
      </c>
      <c r="F32" s="12">
        <v>738276.11618000001</v>
      </c>
      <c r="G32" s="12">
        <v>689646.39486</v>
      </c>
      <c r="H32" s="13">
        <f t="shared" si="1"/>
        <v>-6.5869286916148244</v>
      </c>
      <c r="I32" s="13">
        <f t="shared" si="4"/>
        <v>0.58817316881471726</v>
      </c>
      <c r="J32" s="12">
        <v>1176395.8223000001</v>
      </c>
      <c r="K32" s="12">
        <v>941891.01899999997</v>
      </c>
      <c r="L32" s="13">
        <f t="shared" si="2"/>
        <v>-19.934175118159985</v>
      </c>
      <c r="M32" s="13">
        <f t="shared" si="5"/>
        <v>0.52291801624949563</v>
      </c>
    </row>
    <row r="33" spans="1:13" ht="14" x14ac:dyDescent="0.3">
      <c r="A33" s="11" t="s">
        <v>18</v>
      </c>
      <c r="B33" s="12">
        <v>800780.33372999995</v>
      </c>
      <c r="C33" s="12">
        <v>850216.66932999995</v>
      </c>
      <c r="D33" s="13">
        <f t="shared" si="0"/>
        <v>6.1735201924512424</v>
      </c>
      <c r="E33" s="13">
        <f t="shared" si="3"/>
        <v>6.4654622707516403</v>
      </c>
      <c r="F33" s="12">
        <v>7143430.5805500001</v>
      </c>
      <c r="G33" s="12">
        <v>7173618.0330699999</v>
      </c>
      <c r="H33" s="13">
        <f t="shared" si="1"/>
        <v>0.42259040918230029</v>
      </c>
      <c r="I33" s="13">
        <f t="shared" si="4"/>
        <v>6.1181058609517063</v>
      </c>
      <c r="J33" s="12">
        <v>11118040.05913</v>
      </c>
      <c r="K33" s="12">
        <v>11334075.68434</v>
      </c>
      <c r="L33" s="13">
        <f t="shared" si="2"/>
        <v>1.9431088938431584</v>
      </c>
      <c r="M33" s="13">
        <f t="shared" si="5"/>
        <v>6.2924396276430743</v>
      </c>
    </row>
    <row r="34" spans="1:13" ht="14" x14ac:dyDescent="0.3">
      <c r="A34" s="11" t="s">
        <v>19</v>
      </c>
      <c r="B34" s="12">
        <v>550693.31339000002</v>
      </c>
      <c r="C34" s="12">
        <v>575203.01344000001</v>
      </c>
      <c r="D34" s="13">
        <f t="shared" si="0"/>
        <v>4.4506986836504874</v>
      </c>
      <c r="E34" s="13">
        <f t="shared" si="3"/>
        <v>4.3741242856948839</v>
      </c>
      <c r="F34" s="12">
        <v>4632165.6943300003</v>
      </c>
      <c r="G34" s="12">
        <v>5057456.5912899999</v>
      </c>
      <c r="H34" s="13">
        <f t="shared" si="1"/>
        <v>9.1812539754477402</v>
      </c>
      <c r="I34" s="13">
        <f t="shared" si="4"/>
        <v>4.3133122881702022</v>
      </c>
      <c r="J34" s="12">
        <v>6837783.7901799995</v>
      </c>
      <c r="K34" s="12">
        <v>7737073.5564000001</v>
      </c>
      <c r="L34" s="13">
        <f t="shared" si="2"/>
        <v>13.151772472120349</v>
      </c>
      <c r="M34" s="13">
        <f t="shared" si="5"/>
        <v>4.2954599566992133</v>
      </c>
    </row>
    <row r="35" spans="1:13" ht="14" x14ac:dyDescent="0.3">
      <c r="A35" s="11" t="s">
        <v>20</v>
      </c>
      <c r="B35" s="12">
        <v>600373.56460000004</v>
      </c>
      <c r="C35" s="12">
        <v>612707.71027000004</v>
      </c>
      <c r="D35" s="13">
        <f t="shared" si="0"/>
        <v>2.0544118524301855</v>
      </c>
      <c r="E35" s="13">
        <f t="shared" si="3"/>
        <v>4.659328294364145</v>
      </c>
      <c r="F35" s="12">
        <v>5343638.4658599999</v>
      </c>
      <c r="G35" s="12">
        <v>5392187.8197600003</v>
      </c>
      <c r="H35" s="13">
        <f t="shared" si="1"/>
        <v>0.90854488398078725</v>
      </c>
      <c r="I35" s="13">
        <f t="shared" si="4"/>
        <v>4.5987918162556207</v>
      </c>
      <c r="J35" s="12">
        <v>7759337.6882100003</v>
      </c>
      <c r="K35" s="12">
        <v>8131509.0490899999</v>
      </c>
      <c r="L35" s="13">
        <f t="shared" si="2"/>
        <v>4.7964320646271004</v>
      </c>
      <c r="M35" s="13">
        <f t="shared" si="5"/>
        <v>4.514442218144735</v>
      </c>
    </row>
    <row r="36" spans="1:13" ht="14" x14ac:dyDescent="0.3">
      <c r="A36" s="11" t="s">
        <v>21</v>
      </c>
      <c r="B36" s="12">
        <v>1181895.1413499999</v>
      </c>
      <c r="C36" s="12">
        <v>1022830.2577599999</v>
      </c>
      <c r="D36" s="13">
        <f t="shared" si="0"/>
        <v>-13.45845989419254</v>
      </c>
      <c r="E36" s="13">
        <f t="shared" si="3"/>
        <v>7.7781001943207988</v>
      </c>
      <c r="F36" s="12">
        <v>9508435.1073800009</v>
      </c>
      <c r="G36" s="12">
        <v>9436209.2127199993</v>
      </c>
      <c r="H36" s="13">
        <f t="shared" si="1"/>
        <v>-0.75959812360651513</v>
      </c>
      <c r="I36" s="13">
        <f t="shared" si="4"/>
        <v>8.0477837854439009</v>
      </c>
      <c r="J36" s="12">
        <v>13497212.785289999</v>
      </c>
      <c r="K36" s="12">
        <v>15426858.66807</v>
      </c>
      <c r="L36" s="13">
        <f t="shared" si="2"/>
        <v>14.296624891940906</v>
      </c>
      <c r="M36" s="13">
        <f t="shared" si="5"/>
        <v>8.5646663668511955</v>
      </c>
    </row>
    <row r="37" spans="1:13" ht="14" x14ac:dyDescent="0.3">
      <c r="A37" s="14" t="s">
        <v>22</v>
      </c>
      <c r="B37" s="12">
        <v>220587.65960000001</v>
      </c>
      <c r="C37" s="12">
        <v>285653.42667999998</v>
      </c>
      <c r="D37" s="13">
        <f t="shared" si="0"/>
        <v>29.49655805677715</v>
      </c>
      <c r="E37" s="13">
        <f t="shared" si="3"/>
        <v>2.1722479919922839</v>
      </c>
      <c r="F37" s="12">
        <v>1977734.40328</v>
      </c>
      <c r="G37" s="12">
        <v>2337539.62971</v>
      </c>
      <c r="H37" s="13">
        <f t="shared" si="1"/>
        <v>18.19279807406274</v>
      </c>
      <c r="I37" s="13">
        <f t="shared" si="4"/>
        <v>1.9935986057254969</v>
      </c>
      <c r="J37" s="12">
        <v>2887251.5296200002</v>
      </c>
      <c r="K37" s="12">
        <v>3346443.1035000002</v>
      </c>
      <c r="L37" s="13">
        <f t="shared" si="2"/>
        <v>15.904107043297181</v>
      </c>
      <c r="M37" s="13">
        <f t="shared" si="5"/>
        <v>1.8578745883275329</v>
      </c>
    </row>
    <row r="38" spans="1:13" ht="14" x14ac:dyDescent="0.3">
      <c r="A38" s="11" t="s">
        <v>23</v>
      </c>
      <c r="B38" s="12">
        <v>896160.51095999999</v>
      </c>
      <c r="C38" s="12">
        <v>566131.63852000004</v>
      </c>
      <c r="D38" s="13">
        <f t="shared" si="0"/>
        <v>-36.8269822653155</v>
      </c>
      <c r="E38" s="13">
        <f t="shared" si="3"/>
        <v>4.3051411259841696</v>
      </c>
      <c r="F38" s="12">
        <v>2817910.0962499999</v>
      </c>
      <c r="G38" s="12">
        <v>2732682.18646</v>
      </c>
      <c r="H38" s="13">
        <f t="shared" si="1"/>
        <v>-3.0245077691945883</v>
      </c>
      <c r="I38" s="13">
        <f t="shared" si="4"/>
        <v>2.3306006570222011</v>
      </c>
      <c r="J38" s="12">
        <v>3817416.3742999998</v>
      </c>
      <c r="K38" s="12">
        <v>4318001.14365</v>
      </c>
      <c r="L38" s="13">
        <f t="shared" si="2"/>
        <v>13.113182327190925</v>
      </c>
      <c r="M38" s="13">
        <f t="shared" si="5"/>
        <v>2.3972631086320093</v>
      </c>
    </row>
    <row r="39" spans="1:13" ht="14" x14ac:dyDescent="0.3">
      <c r="A39" s="11" t="s">
        <v>24</v>
      </c>
      <c r="B39" s="12">
        <v>119749.85591</v>
      </c>
      <c r="C39" s="12">
        <v>175400.03847999999</v>
      </c>
      <c r="D39" s="13">
        <f>(C39-B39)/B39*100</f>
        <v>46.472024660994009</v>
      </c>
      <c r="E39" s="13">
        <f t="shared" si="3"/>
        <v>1.3338274489189801</v>
      </c>
      <c r="F39" s="12">
        <v>1224083.69031</v>
      </c>
      <c r="G39" s="12">
        <v>1691519.7144299999</v>
      </c>
      <c r="H39" s="13">
        <f t="shared" si="1"/>
        <v>38.1866066691585</v>
      </c>
      <c r="I39" s="13">
        <f t="shared" si="4"/>
        <v>1.4426328013370202</v>
      </c>
      <c r="J39" s="12">
        <v>1898639.6121499999</v>
      </c>
      <c r="K39" s="12">
        <v>2503392.34619</v>
      </c>
      <c r="L39" s="13">
        <f t="shared" si="2"/>
        <v>31.85189701984487</v>
      </c>
      <c r="M39" s="13">
        <f t="shared" si="5"/>
        <v>1.3898305994611519</v>
      </c>
    </row>
    <row r="40" spans="1:13" ht="14" x14ac:dyDescent="0.3">
      <c r="A40" s="11" t="s">
        <v>25</v>
      </c>
      <c r="B40" s="12">
        <v>342610.31091</v>
      </c>
      <c r="C40" s="12">
        <v>346124.0993</v>
      </c>
      <c r="D40" s="13">
        <f>(C40-B40)/B40*100</f>
        <v>1.0255932988902472</v>
      </c>
      <c r="E40" s="13">
        <f t="shared" si="3"/>
        <v>2.6320964828713005</v>
      </c>
      <c r="F40" s="12">
        <v>2973634.5748399999</v>
      </c>
      <c r="G40" s="12">
        <v>3036337.07761</v>
      </c>
      <c r="H40" s="13">
        <f t="shared" si="1"/>
        <v>2.1086149354237289</v>
      </c>
      <c r="I40" s="13">
        <f t="shared" si="4"/>
        <v>2.589576359476268</v>
      </c>
      <c r="J40" s="12">
        <v>4407772.9445500001</v>
      </c>
      <c r="K40" s="12">
        <v>4595170.90558</v>
      </c>
      <c r="L40" s="13">
        <f t="shared" si="2"/>
        <v>4.2515339013028894</v>
      </c>
      <c r="M40" s="13">
        <f t="shared" si="5"/>
        <v>2.5511419111145508</v>
      </c>
    </row>
    <row r="41" spans="1:13" ht="14" x14ac:dyDescent="0.3">
      <c r="A41" s="11" t="s">
        <v>26</v>
      </c>
      <c r="B41" s="12">
        <v>7905.8811800000003</v>
      </c>
      <c r="C41" s="12">
        <v>7602.2096000000001</v>
      </c>
      <c r="D41" s="13">
        <f t="shared" si="0"/>
        <v>-3.84108454308948</v>
      </c>
      <c r="E41" s="13">
        <f t="shared" si="3"/>
        <v>5.7810909990601851E-2</v>
      </c>
      <c r="F41" s="12">
        <v>77420.265339999998</v>
      </c>
      <c r="G41" s="12">
        <v>76432.378960000002</v>
      </c>
      <c r="H41" s="13">
        <f t="shared" si="1"/>
        <v>-1.2760049008635912</v>
      </c>
      <c r="I41" s="13">
        <f t="shared" si="4"/>
        <v>6.5186267727937008E-2</v>
      </c>
      <c r="J41" s="12">
        <v>118273.59794000001</v>
      </c>
      <c r="K41" s="12">
        <v>120654.63576</v>
      </c>
      <c r="L41" s="13">
        <f t="shared" si="2"/>
        <v>2.0131608926008102</v>
      </c>
      <c r="M41" s="13">
        <f t="shared" si="5"/>
        <v>6.6984907500136859E-2</v>
      </c>
    </row>
    <row r="42" spans="1:13" ht="15.5" x14ac:dyDescent="0.35">
      <c r="A42" s="20" t="s">
        <v>37</v>
      </c>
      <c r="B42" s="8">
        <f>B43</f>
        <v>325034.33490000002</v>
      </c>
      <c r="C42" s="8">
        <f>C43</f>
        <v>340203.80047000002</v>
      </c>
      <c r="D42" s="10">
        <f t="shared" si="0"/>
        <v>4.6670348148502638</v>
      </c>
      <c r="E42" s="10">
        <f t="shared" si="3"/>
        <v>2.587075642775206</v>
      </c>
      <c r="F42" s="8">
        <f>F43</f>
        <v>3009485.9585500001</v>
      </c>
      <c r="G42" s="8">
        <f>G43</f>
        <v>2848570.6517099999</v>
      </c>
      <c r="H42" s="10">
        <f t="shared" si="1"/>
        <v>-5.3469366216126417</v>
      </c>
      <c r="I42" s="10">
        <f t="shared" si="4"/>
        <v>2.4294375194247131</v>
      </c>
      <c r="J42" s="8">
        <f>J43</f>
        <v>4587149.7173100002</v>
      </c>
      <c r="K42" s="8">
        <f>K43</f>
        <v>4400368.6505399998</v>
      </c>
      <c r="L42" s="10">
        <f t="shared" si="2"/>
        <v>-4.0718327999011263</v>
      </c>
      <c r="M42" s="10">
        <f t="shared" si="5"/>
        <v>2.44299181018823</v>
      </c>
    </row>
    <row r="43" spans="1:13" ht="14" x14ac:dyDescent="0.3">
      <c r="A43" s="11" t="s">
        <v>27</v>
      </c>
      <c r="B43" s="12">
        <v>325034.33490000002</v>
      </c>
      <c r="C43" s="12">
        <v>340203.80047000002</v>
      </c>
      <c r="D43" s="13">
        <f t="shared" si="0"/>
        <v>4.6670348148502638</v>
      </c>
      <c r="E43" s="13">
        <f t="shared" si="3"/>
        <v>2.587075642775206</v>
      </c>
      <c r="F43" s="12">
        <v>3009485.9585500001</v>
      </c>
      <c r="G43" s="12">
        <v>2848570.6517099999</v>
      </c>
      <c r="H43" s="13">
        <f t="shared" si="1"/>
        <v>-5.3469366216126417</v>
      </c>
      <c r="I43" s="13">
        <f t="shared" si="4"/>
        <v>2.4294375194247131</v>
      </c>
      <c r="J43" s="12">
        <v>4587149.7173100002</v>
      </c>
      <c r="K43" s="12">
        <v>4400368.6505399998</v>
      </c>
      <c r="L43" s="13">
        <f t="shared" si="2"/>
        <v>-4.0718327999011263</v>
      </c>
      <c r="M43" s="13">
        <f t="shared" si="5"/>
        <v>2.44299181018823</v>
      </c>
    </row>
    <row r="44" spans="1:13" ht="15.5" x14ac:dyDescent="0.35">
      <c r="A44" s="9" t="s">
        <v>38</v>
      </c>
      <c r="B44" s="8">
        <f>B8+B22+B42</f>
        <v>11937635.387519997</v>
      </c>
      <c r="C44" s="8">
        <f>C8+C22+C42</f>
        <v>12087035.861709999</v>
      </c>
      <c r="D44" s="10">
        <f t="shared" si="0"/>
        <v>1.2515081030719917</v>
      </c>
      <c r="E44" s="10">
        <f t="shared" si="3"/>
        <v>91.915716485177342</v>
      </c>
      <c r="F44" s="15">
        <f>F8+F22+F42</f>
        <v>105651822.58913001</v>
      </c>
      <c r="G44" s="15">
        <f>G8+G22+G42</f>
        <v>107848014.52192</v>
      </c>
      <c r="H44" s="16">
        <f t="shared" si="1"/>
        <v>2.0787070955990647</v>
      </c>
      <c r="I44" s="16">
        <f t="shared" si="4"/>
        <v>91.979467919368233</v>
      </c>
      <c r="J44" s="15">
        <f>J8+J22+J42</f>
        <v>157531207.21104002</v>
      </c>
      <c r="K44" s="15">
        <f>K8+K22+K42</f>
        <v>165599211.49726</v>
      </c>
      <c r="L44" s="16">
        <f t="shared" si="2"/>
        <v>5.1215276192300809</v>
      </c>
      <c r="M44" s="16">
        <f t="shared" si="5"/>
        <v>91.937187447190055</v>
      </c>
    </row>
    <row r="45" spans="1:13" ht="15.5" x14ac:dyDescent="0.35">
      <c r="A45" s="21" t="s">
        <v>39</v>
      </c>
      <c r="B45" s="26">
        <f>+B46-B44</f>
        <v>394348.62248000316</v>
      </c>
      <c r="C45" s="26">
        <f>+C46-C44</f>
        <v>425871.55729000084</v>
      </c>
      <c r="D45" s="27">
        <f t="shared" si="0"/>
        <v>7.9936718459302236</v>
      </c>
      <c r="E45" s="27">
        <f t="shared" si="3"/>
        <v>3.2385350524996941</v>
      </c>
      <c r="F45" s="26">
        <f t="shared" ref="F45:G45" si="6">+F46-F44</f>
        <v>2892304.1228699833</v>
      </c>
      <c r="G45" s="26">
        <f t="shared" si="6"/>
        <v>3516476.0430800021</v>
      </c>
      <c r="H45" s="28">
        <f t="shared" si="1"/>
        <v>21.580438767644662</v>
      </c>
      <c r="I45" s="28">
        <f t="shared" si="4"/>
        <v>2.9990686136179576</v>
      </c>
      <c r="J45" s="26">
        <f t="shared" ref="J45:K45" si="7">+J46-J44</f>
        <v>4769688.7329566181</v>
      </c>
      <c r="K45" s="26">
        <f t="shared" si="7"/>
        <v>5141765.810739994</v>
      </c>
      <c r="L45" s="28">
        <f t="shared" si="2"/>
        <v>7.8008670715234301</v>
      </c>
      <c r="M45" s="28">
        <f t="shared" si="5"/>
        <v>2.8545998672184356</v>
      </c>
    </row>
    <row r="46" spans="1:13" s="18" customFormat="1" ht="22.5" customHeight="1" x14ac:dyDescent="0.4">
      <c r="A46" s="17" t="s">
        <v>43</v>
      </c>
      <c r="B46" s="30">
        <v>12331984.01</v>
      </c>
      <c r="C46" s="30">
        <v>12512907.419</v>
      </c>
      <c r="D46" s="33">
        <f t="shared" si="0"/>
        <v>1.4671070677134295</v>
      </c>
      <c r="E46" s="31">
        <f t="shared" si="3"/>
        <v>95.154251537677027</v>
      </c>
      <c r="F46" s="32">
        <v>108544126.712</v>
      </c>
      <c r="G46" s="32">
        <v>111364490.565</v>
      </c>
      <c r="H46" s="33">
        <f t="shared" si="1"/>
        <v>2.5983569433316904</v>
      </c>
      <c r="I46" s="34">
        <f t="shared" si="4"/>
        <v>94.978536532986183</v>
      </c>
      <c r="J46" s="32">
        <v>162300895.94399664</v>
      </c>
      <c r="K46" s="32">
        <v>170740977.308</v>
      </c>
      <c r="L46" s="33">
        <f t="shared" si="2"/>
        <v>5.2002678820181529</v>
      </c>
      <c r="M46" s="34">
        <f t="shared" si="5"/>
        <v>94.791787314408509</v>
      </c>
    </row>
    <row r="47" spans="1:13" ht="20.25" customHeight="1" x14ac:dyDescent="0.35">
      <c r="B47" s="26">
        <f>+B48-B46</f>
        <v>599928.67799999937</v>
      </c>
      <c r="C47" s="26">
        <f>+C48-C46</f>
        <v>637222.20399999991</v>
      </c>
      <c r="D47" s="27">
        <f t="shared" si="0"/>
        <v>6.2163266014098726</v>
      </c>
      <c r="E47" s="27">
        <f t="shared" si="3"/>
        <v>4.8457484623229705</v>
      </c>
      <c r="F47" s="26">
        <f t="shared" ref="F47:G47" si="8">+F48-F46</f>
        <v>5446849.6050000042</v>
      </c>
      <c r="G47" s="26">
        <f t="shared" si="8"/>
        <v>5887779.9270000011</v>
      </c>
      <c r="H47" s="29">
        <f t="shared" si="1"/>
        <v>8.0951440552946305</v>
      </c>
      <c r="I47" s="29">
        <f t="shared" si="4"/>
        <v>5.0214634670138159</v>
      </c>
      <c r="J47" s="26">
        <f t="shared" ref="J47:K47" si="9">+J48-J46</f>
        <v>8326193.2660033703</v>
      </c>
      <c r="K47" s="26">
        <f t="shared" si="9"/>
        <v>9381143.1259999871</v>
      </c>
      <c r="L47" s="29">
        <f t="shared" si="2"/>
        <v>12.670254296210926</v>
      </c>
      <c r="M47" s="29">
        <f t="shared" si="5"/>
        <v>5.2082126855915005</v>
      </c>
    </row>
    <row r="48" spans="1:13" ht="20" x14ac:dyDescent="0.4">
      <c r="B48" s="30">
        <v>12931912.687999999</v>
      </c>
      <c r="C48" s="30">
        <v>13150129.623</v>
      </c>
      <c r="D48" s="33">
        <f t="shared" si="0"/>
        <v>1.687429696323979</v>
      </c>
      <c r="E48" s="31">
        <f t="shared" si="3"/>
        <v>100</v>
      </c>
      <c r="F48" s="32">
        <v>113990976.317</v>
      </c>
      <c r="G48" s="32">
        <v>117252270.492</v>
      </c>
      <c r="H48" s="33">
        <f t="shared" si="1"/>
        <v>2.8610108276734052</v>
      </c>
      <c r="I48" s="34">
        <f t="shared" si="4"/>
        <v>100</v>
      </c>
      <c r="J48" s="32">
        <v>170627089.21000001</v>
      </c>
      <c r="K48" s="32">
        <v>180122120.43399999</v>
      </c>
      <c r="L48" s="33">
        <f t="shared" si="2"/>
        <v>5.5647853268562342</v>
      </c>
      <c r="M48" s="34">
        <f t="shared" si="5"/>
        <v>100</v>
      </c>
    </row>
    <row r="49" spans="1:3" ht="14.5" x14ac:dyDescent="0.25">
      <c r="A49" s="1" t="s">
        <v>53</v>
      </c>
      <c r="C49" s="23"/>
    </row>
    <row r="50" spans="1:3" ht="25" x14ac:dyDescent="0.25">
      <c r="A50" s="25" t="s">
        <v>42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SEKTOR_USD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Fahrettin İnce</cp:lastModifiedBy>
  <cp:lastPrinted>2016-02-26T09:44:09Z</cp:lastPrinted>
  <dcterms:created xsi:type="dcterms:W3CDTF">2013-08-01T04:41:02Z</dcterms:created>
  <dcterms:modified xsi:type="dcterms:W3CDTF">2019-10-08T09:41:39Z</dcterms:modified>
</cp:coreProperties>
</file>